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625"/>
  <workbookPr defaultThemeVersion="124226"/>
  <mc:AlternateContent xmlns:mc="http://schemas.openxmlformats.org/markup-compatibility/2006">
    <mc:Choice Requires="x15">
      <x15ac:absPath xmlns:x15ac="http://schemas.microsoft.com/office/spreadsheetml/2010/11/ac" url="C:\Users\jenny\Desktop\Färdiga rapporter\"/>
    </mc:Choice>
  </mc:AlternateContent>
  <bookViews>
    <workbookView xWindow="0" yWindow="0" windowWidth="28800" windowHeight="11175" activeTab="1"/>
  </bookViews>
  <sheets>
    <sheet name="Intro" sheetId="8" r:id="rId1"/>
    <sheet name="Vattenföroreningar" sheetId="4" r:id="rId2"/>
    <sheet name="Luftföroreningar" sheetId="3" r:id="rId3"/>
    <sheet name="Kemikalier och tungmetaller" sheetId="5" r:id="rId4"/>
    <sheet name="Buller" sheetId="6" r:id="rId5"/>
    <sheet name="Buller, forts." sheetId="13" r:id="rId6"/>
    <sheet name="Hälsa och olyckor" sheetId="9" r:id="rId7"/>
    <sheet name="Landskapsknutna värden" sheetId="2" r:id="rId8"/>
    <sheet name="Referenser" sheetId="17" r:id="rId9"/>
  </sheets>
  <externalReferences>
    <externalReference r:id="rId10"/>
  </externalReferences>
  <calcPr calcId="162913" iterateDelta="1E-4"/>
</workbook>
</file>

<file path=xl/calcChain.xml><?xml version="1.0" encoding="utf-8"?>
<calcChain xmlns="http://schemas.openxmlformats.org/spreadsheetml/2006/main">
  <c r="D17" i="4" l="1"/>
  <c r="D12" i="4"/>
  <c r="D7" i="4" l="1"/>
  <c r="D4" i="4"/>
  <c r="D13" i="4" l="1"/>
  <c r="D14" i="4"/>
  <c r="D15" i="4"/>
  <c r="D16" i="4"/>
  <c r="C20" i="2" l="1"/>
  <c r="G9" i="2"/>
  <c r="F9" i="2"/>
</calcChain>
</file>

<file path=xl/sharedStrings.xml><?xml version="1.0" encoding="utf-8"?>
<sst xmlns="http://schemas.openxmlformats.org/spreadsheetml/2006/main" count="643" uniqueCount="223">
  <si>
    <t>Prisdatabas - Samhällsekonomiska priser</t>
  </si>
  <si>
    <t>Vara, tjänst</t>
  </si>
  <si>
    <t>Enhet</t>
  </si>
  <si>
    <t>Referenser</t>
  </si>
  <si>
    <t>Kommentarer</t>
  </si>
  <si>
    <t>Värdefulla träd (hamlade träd, grova träd, o.d.)</t>
  </si>
  <si>
    <t>kr/st/år</t>
  </si>
  <si>
    <t>* Detta pris omfattar alla (positiva) kollektiva nyttigheter knutna till trädet, dvs. biol.mångfald, kulturarv och övr. sociala kvaliteter.
* Priset satt med hänsyn till bl.a. samhällets marginalnytta, som estimerats dels direkt från befintliga WTP-studier, dels från ekologisk bristanalys, dels från "objektiv" bedömning relativ förekomst kollektiva nyttigheter * pris kollektiva nyttigheten, m.m.</t>
  </si>
  <si>
    <t># Artdatabanken. 2008. Arter och naturtyper i habitatdirektivet - tillståndet i Sverige 2007. Artdatabanken SLU. Uppsala
# Hasund, K.P., 1998. Valuable landscapes and reliable estimates. In: S. Dabbert, et al., eds. The economics of landscape and wildlife conservation. Wallingford: CAB International, 65–83.
# Hasund, Knut Per. 2005. Developing policy indicators of agri-environmental public goods. Working paper 2005:5, Department of Economics, Swedish University of Agricultural Sciences, Uppsala.
# Hasund, Knut Per , Kataria, Mitesh and Lagerkvist, Carl Johan(2011) 'Valuing public goods of the agricultural landscape: a choice experi-ment using reference points to capture observable heterogeneity', Journal of Environmental Planning and Management, 54: 1, 31 — 53
# Hasund, Knut Per. 2011. 'Developing environmental policy indicators by criteria - indicators on the public goods of the Swedish agricultural landscape', Journal of Environmental Planning and Management, 54: 1, 7 — 29
# Jordbruksverket. 2006. Kulturhistoriska bidrag och särdrag. Rapport 2006:10. Jönköping
# Naturvårdsverket. 1997. Svenska naturtyper i det europeiska nätverket Natura 2000. Naturvårdsverkets förlag. Stockholm</t>
  </si>
  <si>
    <t>enligt ovan</t>
  </si>
  <si>
    <t>Öppet dike</t>
  </si>
  <si>
    <t>Renar mellan åkerskiften</t>
  </si>
  <si>
    <t>Åkermark</t>
  </si>
  <si>
    <t>Landskapselement</t>
  </si>
  <si>
    <t>Mångfaldsåker 2 
Regionalt prioriterad (GSS)</t>
  </si>
  <si>
    <t>Jordvall, gropvall</t>
  </si>
  <si>
    <t>Brukningsväg</t>
  </si>
  <si>
    <t>Stenmur</t>
  </si>
  <si>
    <t>Gärdesgård av trä</t>
  </si>
  <si>
    <t>Läplanteringar</t>
  </si>
  <si>
    <t>Fägator</t>
  </si>
  <si>
    <t>Odlingsröse, stentipp</t>
  </si>
  <si>
    <t>Fornlämningslokal</t>
  </si>
  <si>
    <t>Byggnadsgrund</t>
  </si>
  <si>
    <t>Brunn, Källa</t>
  </si>
  <si>
    <t>Alléträd</t>
  </si>
  <si>
    <t>Solitärträd</t>
  </si>
  <si>
    <t>Hamlade pilar i rader eller häckar</t>
  </si>
  <si>
    <t>Hamlade träd</t>
  </si>
  <si>
    <t>Småvatten</t>
  </si>
  <si>
    <t>Åkerholmar</t>
  </si>
  <si>
    <t>Överloppsbyggnader</t>
  </si>
  <si>
    <t>Liten svårbrukad åker</t>
  </si>
  <si>
    <t>Traditionell hässja eller storhässja i bruk</t>
  </si>
  <si>
    <t>Betes- och slåttermarker</t>
  </si>
  <si>
    <t>kr/kg CO2e</t>
  </si>
  <si>
    <t xml:space="preserve"> - Johan Malmborg. 1994. http://www.vaxteko.nu/html/sll/slu/ex_arb_ekonomi/EEK126/EEK126.HTM . Attityder till bekämpningsmedel och betalningsviljan för en minskad användning av dessa i det svenska jordbruket . Inst f ekonomi, SLU
 - 1960 to aktiv substans jordbruket år 1994
 - Kemikalieinspektionen (Lars Drake)</t>
  </si>
  <si>
    <t>kr/ha/år</t>
  </si>
  <si>
    <t>* Detta pris omfattar alla (positiva) kollektiva nyttigheter knutna till betes- slåttermarken, dvs. biol.mångfald, kulturarv och övr. sociala kvaliteter.
* Priset satt med hänsyn till bl.a. samhällets marginalnytta, som estimerats dels direkt från befintliga WTP-studier, dels från ekologisk bristanalys, dels från "objektiv" bedömning relativ förekomst kollektiva nyttigheter * pris kollektiva nyttigheten, m.m.</t>
  </si>
  <si>
    <t># Artdatabanken. 2008. Arter och naturtyper i habitatdirektivet - tillståndet i Sverige 2007. Artdatabanken SLU. Uppsala
# Ciaian, P. &amp; Gomez, S., 2011. The Value of EU Agricultural Landscape.  European Commission. Joint Research Centre. JRC Scientific and Technical Reports.
# Drake, L., 1992. The non-market values of the Swedish agricultural landscape. European review of agricultural economics, 9, 351–364.
# Hasund, Knut Per. 2005. Developing policy indicators of agri-environmental public goods. Working paper 2005:5, Department of Economics, Swedish University of Agricultural Sciences, Uppsala.
# Hasund, Knut Per , Kataria, Mitesh and Lagerkvist, Carl Johan(2011) 'Valuing public goods of the agricultural landscape: a choice experi-ment using reference points to capture observable heterogeneity', Journal of Environmental Planning and Management, 54: 1, 31 — 53
# Naturvårdsverket. 1997. Svenska naturtyper i det europeiska nätverket Natura 2000. Naturvårdsverkets förlag. Stockholm</t>
  </si>
  <si>
    <t>Mångfaldsåker 1 
Allmän slättbygd</t>
  </si>
  <si>
    <t>kr/ha</t>
  </si>
  <si>
    <t># Ciaian, P. &amp; Gomez, S., 2011. The Value of EU Agricultural Landscape.  European Commission. Joint Research Centre. JRC Scientific and Technical Reports.
# Smith
# Öckinger
# # Hasund, Knut Per , Kataria, Mitesh and Lagerkvist, Carl Johan(2011) 'Valuing public goods of the agricultural landscape: a choice experi-ment using reference points to capture observable heterogeneity', Journal of Environmental Planning and Management, 54: 1, 31 — 53</t>
  </si>
  <si>
    <t>styck, aldrig över 0,1 ha vattenyta</t>
  </si>
  <si>
    <t>styck, areal 100m2-1000m2</t>
  </si>
  <si>
    <t xml:space="preserve">styck, flikig, aldrig över 0,3 ha stor, </t>
  </si>
  <si>
    <t xml:space="preserve">                                                                                                                                                                                                                                                                                                                                                                                                                                                                                                                                                                                                                                                                                                                                                                                                                                                                                                                                                                                                                                                                                                                                                                                                                                                                                                                                                                                                                                                                                                                                                                                                                                                                                                                                                                                                                                                                                                                                                                                                                                                                                                                                                                                                               </t>
  </si>
  <si>
    <t>ASEKs rekommendation, har värderats med hjälp av ett politiskt skuggpris som motsvarar drivmedelsskatten på koldioxid.</t>
  </si>
  <si>
    <t>Luftföroreningar</t>
  </si>
  <si>
    <t>Kväveoxider, regionala effekter</t>
  </si>
  <si>
    <t>Svaveloxider, regionala effekter</t>
  </si>
  <si>
    <t>Kolväte, regionala effekter</t>
  </si>
  <si>
    <t>Kväveoxider, lokala effekter</t>
  </si>
  <si>
    <t>Svaveloxider, lokala effekter</t>
  </si>
  <si>
    <t>Kolväte, lokala effekter</t>
  </si>
  <si>
    <t>kr/kg</t>
  </si>
  <si>
    <t>Fina partiklar, pm2,5, lokala effekter</t>
  </si>
  <si>
    <t>Minskad användning av antibiotika</t>
  </si>
  <si>
    <t>Mediciner och preparat</t>
  </si>
  <si>
    <t>Tungmetaller</t>
  </si>
  <si>
    <t>Kategorier</t>
  </si>
  <si>
    <t>Mycket osäkert estimat, men storleksordningen bör vara rimlig.</t>
  </si>
  <si>
    <t>Våtmarker</t>
  </si>
  <si>
    <t>kr/kg reducerad användning</t>
  </si>
  <si>
    <t>Miljö- och hälsonytta per kg reducerad användning. Genomsnitt växtföljd slättbygd. Betalningsviljan för en minskad användning av dessa i det svenska jordbruket .</t>
  </si>
  <si>
    <t>kr/reducerat kg kväve</t>
  </si>
  <si>
    <t>kr/reducerat kg fosfor</t>
  </si>
  <si>
    <t>Gräsmarker med få träd
Natura 2000 habitattyp 6210 (friska, artrika marker), 6230 (variationsrika, betespräglade), 6270 (torra-friska, ogödslade, max 25% träd, örtrika)</t>
  </si>
  <si>
    <r>
      <t xml:space="preserve">* Detta pris omfattar alla (positiva) kollektiva nyttigheter knutna till betes- slåttermarken, dvs. biol.mångfald, kulturarv och övr. sociala kvaliteter.
* Priset satt med hänsyn till bl.a. samhällets </t>
    </r>
    <r>
      <rPr>
        <b/>
        <sz val="11"/>
        <rFont val="Calibri"/>
        <family val="2"/>
        <scheme val="minor"/>
      </rPr>
      <t>marginalnytta</t>
    </r>
    <r>
      <rPr>
        <sz val="11"/>
        <rFont val="Calibri"/>
        <family val="2"/>
        <scheme val="minor"/>
      </rPr>
      <t>, som estimerats dels direkt från befintliga WTP-studier, dels från ekologisk bristanalys, dels från "objektiv" bedömning relativ förekomst kollektiva nyttigheter * pris kollektiva nyttigheten, m.m.</t>
    </r>
  </si>
  <si>
    <t>Trädbärande marker
9070 (Natura 2000 habitattyp; &gt;25% träd-buskkrontäckning)</t>
  </si>
  <si>
    <t>Strandängar, fuktiga/blöta betesmarker och ängar
1310, 1330, 1630, 6430, 6450, 7230 (Natura 2000 habitattyper)</t>
  </si>
  <si>
    <t>Alvar, torra hedar (ljunghedar), enbuskmarker
5130, 6280, 4030 (Natura 2000 habitattyper)</t>
  </si>
  <si>
    <t>Slåtterängar
Natura 2000 habitattyper:
6510 (torr, frisk äng)
6520 (fjällnära äng) 
6530 (löväng)</t>
  </si>
  <si>
    <t>Kultiverad fodermark
(Gödslad betesmark, nedlagd åker som betas, o.d.)</t>
  </si>
  <si>
    <t>Vägbulller utomhus</t>
  </si>
  <si>
    <t>Vägbulller inomhus</t>
  </si>
  <si>
    <t>Järnvägsbuller utomhus</t>
  </si>
  <si>
    <t>Järnvägsbuller inomhus</t>
  </si>
  <si>
    <t>kr/ år för 75 dB</t>
  </si>
  <si>
    <t>Vägbulller inomhus och utomhus</t>
  </si>
  <si>
    <t>Järnvägsbulller inomhus och utomhus</t>
  </si>
  <si>
    <t>Metod</t>
  </si>
  <si>
    <t>Växtskyddsmedel</t>
  </si>
  <si>
    <t>Landskapsknutna värden</t>
  </si>
  <si>
    <t>ASEK rekommendation, har värderats med hjälp av en hedonisk prisstudie samt påslag för hälsoeffekter. Jämförelsenvärde 45 dB.</t>
  </si>
  <si>
    <t>ASEK rekommendation, har värderats med hjälp av en hedonisk prisstudie samt påslag för hälsoeffekter. Jämförelsenvärde 25 dB.</t>
  </si>
  <si>
    <t>Våtmark i odlingslandskap</t>
  </si>
  <si>
    <t>Kemikalier och tungmetaller</t>
  </si>
  <si>
    <t>Skog</t>
  </si>
  <si>
    <t>Fjäll</t>
  </si>
  <si>
    <t xml:space="preserve">kr/exponeringsenhet </t>
  </si>
  <si>
    <t>kr/dödad person</t>
  </si>
  <si>
    <t>kr/skadad person</t>
  </si>
  <si>
    <t>ASEKs rekommendation. VSL mäts genom individers marginella betalningsvilja för minskad risk för dödsfall dividerat med storleken på den aktuella riskreduktionen (alltså den marginella substitutionskvoten mellan inkomst och risk). Materiella kostnader är inte inkluderade.</t>
  </si>
  <si>
    <t>kr/år för EN klass förändring i alla vattenförekomster i ett åtgärdsområde</t>
  </si>
  <si>
    <t>kr/år för TVÅ klasser förändring i alla vattenförekomster i ett åtgärdsområde</t>
  </si>
  <si>
    <t>Grova partiklar, pm10, regionala effekter</t>
  </si>
  <si>
    <t>Baseras på europeiska skattningar av skadekostnaden genomförda av Bruyn et al. (2010). Värdet gäller regionala effekter. Vid lokala effekter kan värdet vara betydligt högre.</t>
  </si>
  <si>
    <t>Bullernivå (Db)</t>
  </si>
  <si>
    <t>Hälsa och olyckor</t>
  </si>
  <si>
    <t>Bottenviken</t>
  </si>
  <si>
    <t>Bottenhavet</t>
  </si>
  <si>
    <t>Norra östersjön</t>
  </si>
  <si>
    <t>Södra Östersjön</t>
  </si>
  <si>
    <t>Västerhavet</t>
  </si>
  <si>
    <t>Värdeöverföring</t>
  </si>
  <si>
    <t>Från måttlig till god status 
(gul - grön)</t>
  </si>
  <si>
    <t>Från dålig/otillfredställande till måttlig status (röd - gul)</t>
  </si>
  <si>
    <t>Från dålig/otillfredställande till god status (röd - grön)</t>
  </si>
  <si>
    <t>Från måttlig till hög status 
(gul - blå)</t>
  </si>
  <si>
    <t>kr/år för förändring i alla vattenförekomster i ett åtgärdsområde</t>
  </si>
  <si>
    <t xml:space="preserve">kr/kg </t>
  </si>
  <si>
    <t>Förbättrad vattenstatus i alla sjöar och vattendrag i ett åtgärdsområde med EN klass (dålig och otillfredställande status är grupperade till en klass)</t>
  </si>
  <si>
    <t>Förbättrad vattenstatus i alla sjöar och vattendrag i ett åtgärdsområde med TVÅ klasser (dålig och otillfredställande status är grupperade till en klass)</t>
  </si>
  <si>
    <t>Nationellt genomsnitt</t>
  </si>
  <si>
    <t>Minskad tillförsel av fosfor till sjöar och vattendrag (som ej uppnår god status) i följande vattendistrikt:</t>
  </si>
  <si>
    <t>Kostnad för buller från vägtrafik (kr/person/år)</t>
  </si>
  <si>
    <t>Marginalkostnad vägtrafik (kr/person/år)</t>
  </si>
  <si>
    <t>Kostnad för buller från tågtrafik (kr/person/år)</t>
  </si>
  <si>
    <t>Marginalkostnad tågtrafik (kr/person/år)</t>
  </si>
  <si>
    <t>Beräknat utifrån skadekostnadsansatsen</t>
  </si>
  <si>
    <t>Avsnitt i rapporten (länk)</t>
  </si>
  <si>
    <t xml:space="preserve">230 000 </t>
  </si>
  <si>
    <t xml:space="preserve">2 500 000 </t>
  </si>
  <si>
    <t xml:space="preserve">480 000 </t>
  </si>
  <si>
    <t xml:space="preserve">5 300 000 </t>
  </si>
  <si>
    <t>kr/statistiskt levnadsår</t>
  </si>
  <si>
    <t>kr/QALY</t>
  </si>
  <si>
    <t>Statistiskt levnadsår</t>
  </si>
  <si>
    <t>Dödsfall (Värdet av ett statistiskt liv, VSL)</t>
  </si>
  <si>
    <t>Ammoniak, övergödningseffekter Östersjön (svenskars betalningsvilja)</t>
  </si>
  <si>
    <t>Ammoniak, övergödningseffekter Östersjön (alla nio länders betalningsvilja)</t>
  </si>
  <si>
    <t xml:space="preserve">Högpris </t>
  </si>
  <si>
    <t>Lågpris</t>
  </si>
  <si>
    <t xml:space="preserve">Baspris </t>
  </si>
  <si>
    <t>Kvalitetsjusterade levnadsår (QALY)</t>
  </si>
  <si>
    <t>Urbana miljöer, boendemiljö</t>
  </si>
  <si>
    <t>Vattenföroreningar</t>
  </si>
  <si>
    <t>Mindre växtskyddsanvändning i växtföljd med vall (1,1 kg per ha och år, se "vall på slätten")</t>
  </si>
  <si>
    <t>Växthusgaser</t>
  </si>
  <si>
    <t>Övriga luftföroreningar</t>
  </si>
  <si>
    <t>Koldioxid, globala effekter (kort sikt)</t>
  </si>
  <si>
    <t>Koldioxid, globala effekter (lång sikt)</t>
  </si>
  <si>
    <t>Lindrigt skadad (en skada för vilken det räcker med öppen vård)</t>
  </si>
  <si>
    <t>Svårt skadad (en skada för vilken det krävs viss sluten vård)</t>
  </si>
  <si>
    <t>Ja</t>
  </si>
  <si>
    <t>2.1</t>
  </si>
  <si>
    <t>2.2</t>
  </si>
  <si>
    <t>2.3</t>
  </si>
  <si>
    <t>2.4</t>
  </si>
  <si>
    <t>Nytta för Svenskar</t>
  </si>
  <si>
    <t>Minskad tillförsel av kväve till kusten (Östersjön inkl. Kattegatt)</t>
  </si>
  <si>
    <t>Nytta för allmänheten i alla länder kring Östersjön</t>
  </si>
  <si>
    <t>Minskad tillförsel av fosfor till kusten (Östersjön inkl. Kattegatt)</t>
  </si>
  <si>
    <t>Koldioxid, nationella effekter</t>
  </si>
  <si>
    <t>Nej</t>
  </si>
  <si>
    <t>3.1</t>
  </si>
  <si>
    <t>.3.1</t>
  </si>
  <si>
    <t>3.2</t>
  </si>
  <si>
    <t>3.2.1</t>
  </si>
  <si>
    <t>3.2.2</t>
  </si>
  <si>
    <t>Minskad spridning av följande metaller: Arsenik, Kadmium, Bly, Kvicksilver och Nickel</t>
  </si>
  <si>
    <t>5.1</t>
  </si>
  <si>
    <t>5.2</t>
  </si>
  <si>
    <t xml:space="preserve">ASEKs rekommendation. Har härletts från VSL med hjälp av ett index där olika hälsotillstånd viktas mot varandra. </t>
  </si>
  <si>
    <t xml:space="preserve">Behandlingskostnader och produktionsbortfall ej inkluderade. </t>
  </si>
  <si>
    <t>Genomsnitt och intervall har skapats utifrån en sammanställning av de värden som skattats i svenska studier efter år 2000.</t>
  </si>
  <si>
    <t>Söderqvist et al. (2017)</t>
  </si>
  <si>
    <t xml:space="preserve"> Ingår inte i rapporten</t>
  </si>
  <si>
    <t>Ingår inte i rapporten</t>
  </si>
  <si>
    <t>För andra decibelnivåer se nästa flik</t>
  </si>
  <si>
    <t>Buller</t>
  </si>
  <si>
    <t>Isacs et al (2016)</t>
  </si>
  <si>
    <t>Genomsnitt och intervall har skapats utifrån exempel på skattningar som finns tillgängliga i den internationella litteraturen (genomförda 2006-2015).</t>
  </si>
  <si>
    <t>Koldioxidvärdet ska räknas upp realt på samma sätt som betalningsviljebaserade kalkylvärden. För känslighetsanalyser rekommenderas ett koldioxidvärde på 3,50 kr/kg, uttryckt i 2014-års prisnivå.</t>
  </si>
  <si>
    <t>Hälsoeffekterna har skattats itufrån det förväntade värdet av ett förlorat levnadsår (härlett från VSL).</t>
  </si>
  <si>
    <t>Värdet kan inte summeras med värdet för fosforläckage till kusten, utan man får t.ex. lägga värdet på N givet att N-reduktionen åtföljs av den P-reduktion som krävs för att uppfylla reduktionsbetinget. 
Värdet för kväveläckage till kusten kan däremot adderas till värdet för fosforläckage till sjöar och vattendrag.</t>
  </si>
  <si>
    <t>Värdena för fosfor- och kväveläckage till kusten kan inte användas additivt. Fosfor-värdet kan användas givet att reduktionen åtföljs av den kvävereduktion som krävs för att uppfylla reduktionsbetinget. 
Värdet för fosforläckage till kusten kan däremot adderas till värdet för fosforläckage till sjöar och vattendrag.</t>
  </si>
  <si>
    <t xml:space="preserve">Baseras på värdet för minskad tillförsel av kväve till kusten (Östersjön inkl. Kattegatt), se flik Vattenföroreningar. </t>
  </si>
  <si>
    <r>
      <t>kr/kg PM</t>
    </r>
    <r>
      <rPr>
        <sz val="8"/>
        <rFont val="Calibri"/>
        <family val="2"/>
        <scheme val="minor"/>
      </rPr>
      <t>10</t>
    </r>
    <r>
      <rPr>
        <sz val="11"/>
        <rFont val="Calibri"/>
        <family val="2"/>
        <scheme val="minor"/>
      </rPr>
      <t>-eq</t>
    </r>
  </si>
  <si>
    <t>5.3</t>
  </si>
  <si>
    <t>Noring et al. (2014)</t>
  </si>
  <si>
    <t>Ahtiainen, H., Artell, J., Czajkowski, M., Hasler, B., Hasselström, L., Huhtala, A., Meyerhoff, J., Smart, J. C. R., Söderqvist, T., Alemu, M. H., Angeli, D., Dahlbo, K., Fleming-Lehtinen, V., Hyytiäinen, K., Karlõševa, A., Khaleeva, Y., Maar, M., Martinsen, L., Nõmman, T., Pakalniete, K., Oskolokaite, I., Semeniene, D., 2014. Benefits of meeting nutrient reduction targets for the Baltic Sea – a contingent valuation study in the nine coastal states. Journal of Environmental Economics and Policy 3, 278-305.</t>
  </si>
  <si>
    <t xml:space="preserve">Hasselström, L., Johansson, K., Kinell, G., Soutukorva, Å., Söderqvist, T., 2014. Värdet av vattenkvalitetsförbättringar i Sverige – en studie baserad på värdeöverföring. Rapport 2014:1. Enveco Miljöekonomi AB, Stockholm. </t>
  </si>
  <si>
    <t>HELCOM, 2015. Updated Fifth Baltic Sea pollution load compilation (PLC-5.5). Baltic Sea Environment Proceedings No. 145.</t>
  </si>
  <si>
    <t xml:space="preserve">Isacs, L., Finnveden, G., Dahllöf, L., Håkansson, C., Petersson, L., Steen, B., Swanström, L., Wikström, A., 2016. Choosing a monetary value of greenhouse € gases in assessment tools: a comprehensive review. J. Clean. Prod. 127, 37-48. </t>
  </si>
  <si>
    <t>Söderqvist, T., Barregård, L., Johansson, N., Molnár, P., Nordänger, S., Staaf, H., Svensson, M., Tidblad, J., Wallström, J., 2017. Effektkedjor och skadekostnader som underlag för revidering av ASEK-värden för luftföroreningar. Rapport för Trafikverket, slututkast 2016-10-31 under revision.</t>
  </si>
  <si>
    <t>Trafikverket, 2016. Analysmetod och samhällsekonomiska kalkylvärden för transportsektorn: ASEK 6.0. Trafikverket, Borlänge.</t>
  </si>
  <si>
    <t>Trafikverket (2016) kap 9</t>
  </si>
  <si>
    <t>Trafikverket (2016) kap 10</t>
  </si>
  <si>
    <t>Trafikverket (2016) kap 11</t>
  </si>
  <si>
    <t>Trafikverket (2016) kap 12</t>
  </si>
  <si>
    <t>Trafikverket (2016) kap 13</t>
  </si>
  <si>
    <t>Trafikverket (2016) kap 14</t>
  </si>
  <si>
    <t>Trafikverket (2016) kap 15</t>
  </si>
  <si>
    <t>kr/m/år</t>
  </si>
  <si>
    <t>* Detta pris omfattar alla (positiva) kollektiva nyttigheter knutna till betes- slåttermarken, men är i huvudsak för biologisk mångfald och lite för landskapsbild.
* Priset satt med hänsyn till bl.a. samhällets marginalnytta, som bedöms vara så hög mht åtagandets omfattning och bristen på strukturer i slättbygderna. Gjort enligt BPJ i relation till hur biol mångfald värderats hos betesmarker.</t>
  </si>
  <si>
    <r>
      <t xml:space="preserve">Årtal priset gäller för
</t>
    </r>
    <r>
      <rPr>
        <b/>
        <i/>
        <sz val="12"/>
        <rFont val="Calibri"/>
        <family val="2"/>
        <scheme val="minor"/>
      </rPr>
      <t>(årtal för ursprunglig värderngsstudie)</t>
    </r>
  </si>
  <si>
    <t>Ursprung, kontakt</t>
  </si>
  <si>
    <t>Jordbruksverket, Knut Per Hasund</t>
  </si>
  <si>
    <r>
      <t xml:space="preserve">Årtal priset gäller för </t>
    </r>
    <r>
      <rPr>
        <b/>
        <i/>
        <sz val="12"/>
        <rFont val="Calibri"/>
        <family val="2"/>
        <scheme val="minor"/>
      </rPr>
      <t>(årtal för ursprunglig värderingsstudie)</t>
    </r>
  </si>
  <si>
    <t>Högpris</t>
  </si>
  <si>
    <r>
      <t>2012</t>
    </r>
    <r>
      <rPr>
        <i/>
        <sz val="11"/>
        <rFont val="Calibri"/>
        <family val="2"/>
        <scheme val="minor"/>
      </rPr>
      <t xml:space="preserve"> (2009)</t>
    </r>
  </si>
  <si>
    <t>Baserat på en scenariostudie (Athiainen et.al. 2014) som undersöker betalningsviljan för att minska övergödningen av Östersjön och uppfylla Baltic Sea Action Plan (BSAP) år 2021. Betalningsviljan per år bland svenskar har dividerats med det årliga reduktionsbetinget för kväve (enligt HELCOM 2015).</t>
  </si>
  <si>
    <t>Samma metod som för kväveläckage till kusten. Baserat på en scenariostudie (Athiainen et.al. 2014) som undersöker betalningsviljan för att minska övergödningen av Östersjön och uppfylla Baltic Sea Action Plan (BSAP) år 2021. Betalningsviljan per år bland svenskar har dividerats med det årliga reduktionsbetinget för fosfor (enligt HELCOM 2015).</t>
  </si>
  <si>
    <r>
      <t>2011</t>
    </r>
    <r>
      <rPr>
        <i/>
        <sz val="11"/>
        <rFont val="Calibri"/>
        <family val="2"/>
        <scheme val="minor"/>
      </rPr>
      <t xml:space="preserve"> (2011)</t>
    </r>
  </si>
  <si>
    <r>
      <t xml:space="preserve">2014 </t>
    </r>
    <r>
      <rPr>
        <i/>
        <sz val="11"/>
        <rFont val="Calibri"/>
        <family val="2"/>
        <scheme val="minor"/>
      </rPr>
      <t>(2014)</t>
    </r>
  </si>
  <si>
    <r>
      <t xml:space="preserve">2015 </t>
    </r>
    <r>
      <rPr>
        <i/>
        <sz val="11"/>
        <rFont val="Calibri"/>
        <family val="2"/>
        <scheme val="minor"/>
      </rPr>
      <t>(2006-2015)</t>
    </r>
  </si>
  <si>
    <r>
      <t xml:space="preserve">2011 </t>
    </r>
    <r>
      <rPr>
        <i/>
        <sz val="11"/>
        <rFont val="Calibri"/>
        <family val="2"/>
        <scheme val="minor"/>
      </rPr>
      <t>(2011)</t>
    </r>
  </si>
  <si>
    <r>
      <t xml:space="preserve">2014 </t>
    </r>
    <r>
      <rPr>
        <i/>
        <sz val="11"/>
        <rFont val="Calibri"/>
        <family val="2"/>
        <scheme val="minor"/>
      </rPr>
      <t>(2012-2013)</t>
    </r>
  </si>
  <si>
    <r>
      <t xml:space="preserve">2014 </t>
    </r>
    <r>
      <rPr>
        <i/>
        <sz val="11"/>
        <rFont val="Calibri"/>
        <family val="2"/>
        <scheme val="minor"/>
      </rPr>
      <t>(2006)</t>
    </r>
  </si>
  <si>
    <r>
      <t xml:space="preserve">2015 </t>
    </r>
    <r>
      <rPr>
        <i/>
        <sz val="11"/>
        <rFont val="Calibri"/>
        <family val="2"/>
        <scheme val="minor"/>
      </rPr>
      <t>(2005-2013)</t>
    </r>
  </si>
  <si>
    <t>Anthesis Enveco, Tore Söderqvist och Jenny Wallström</t>
  </si>
  <si>
    <t>Värderingen baseras på åtgärdskostnaden för att uppnå politiskt uppsatta miljömål.</t>
  </si>
  <si>
    <t xml:space="preserve">Hälsoeffekterna har skattats utifrån det förväntade värdet av ett förlorat levnadsår (härlett från VSL). PM10 finns inte med i ASEK pga att nuvarande värde troligtvis överskattar kostnaden och det därför inte bedömdes vara lämpligt att lägga till ytterligare en värderingskomponent. </t>
  </si>
  <si>
    <r>
      <t xml:space="preserve">2014 </t>
    </r>
    <r>
      <rPr>
        <i/>
        <sz val="11"/>
        <rFont val="Calibri"/>
        <family val="2"/>
        <scheme val="minor"/>
      </rPr>
      <t>(2003?)</t>
    </r>
  </si>
  <si>
    <t>Version 1. Senast uppdaterad:</t>
  </si>
  <si>
    <t>Anthesis Envecos beräkning i Jordbruksverket (2017)</t>
  </si>
  <si>
    <t xml:space="preserve">Anthesis Envecos beräkning i Jordbruksverket (2017) baserad på Hasselström et al. (2014) </t>
  </si>
  <si>
    <t>Minskad användning av följande pesticider</t>
  </si>
  <si>
    <t>Prisdatabas - Samhällsekonomiska schablonvärden</t>
  </si>
  <si>
    <t>Prisdatabas - Samhällsekonomiska schablonvärden för miljö- och hälsoeffekter</t>
  </si>
  <si>
    <t>Observera att X-axeln inte utgår från 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</si>
</sst>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 &quot;kr&quot;"/>
  </numFmts>
  <fonts count="27" x14ac:knownFonts="1">
    <font>
      <sz val="11"/>
      <color theme="1"/>
      <name val="Calibri"/>
      <family val="2"/>
      <scheme val="minor"/>
    </font>
    <font>
      <sz val="11"/>
      <color rgb="FFFF0000"/>
      <name val="Calibri"/>
      <family val="2"/>
      <scheme val="minor"/>
    </font>
    <font>
      <b/>
      <sz val="11"/>
      <color theme="1"/>
      <name val="Calibri"/>
      <family val="2"/>
      <scheme val="minor"/>
    </font>
    <font>
      <sz val="11"/>
      <name val="Calibri"/>
      <family val="2"/>
      <scheme val="minor"/>
    </font>
    <font>
      <b/>
      <sz val="11"/>
      <name val="Calibri"/>
      <family val="2"/>
      <scheme val="minor"/>
    </font>
    <font>
      <u/>
      <sz val="11"/>
      <name val="Calibri"/>
      <family val="2"/>
      <scheme val="minor"/>
    </font>
    <font>
      <sz val="11"/>
      <color theme="9" tint="-0.249977111117893"/>
      <name val="Calibri"/>
      <family val="2"/>
      <scheme val="minor"/>
    </font>
    <font>
      <sz val="11"/>
      <color theme="9"/>
      <name val="Calibri"/>
      <family val="2"/>
      <scheme val="minor"/>
    </font>
    <font>
      <sz val="11"/>
      <color theme="0" tint="-0.34998626667073579"/>
      <name val="Calibri"/>
      <family val="2"/>
      <scheme val="minor"/>
    </font>
    <font>
      <sz val="8"/>
      <name val="Calibri"/>
      <family val="2"/>
      <scheme val="minor"/>
    </font>
    <font>
      <sz val="11"/>
      <color rgb="FF000000"/>
      <name val="Calibri"/>
      <family val="2"/>
      <scheme val="minor"/>
    </font>
    <font>
      <sz val="10"/>
      <color rgb="FF000000"/>
      <name val="Calibri"/>
      <family val="2"/>
      <scheme val="minor"/>
    </font>
    <font>
      <sz val="12"/>
      <color theme="1"/>
      <name val="Calibri"/>
      <family val="2"/>
      <scheme val="minor"/>
    </font>
    <font>
      <sz val="8"/>
      <color theme="1"/>
      <name val="Calibri"/>
      <family val="2"/>
      <scheme val="minor"/>
    </font>
    <font>
      <u/>
      <sz val="12"/>
      <color rgb="FF008080"/>
      <name val="Times New Roman"/>
      <family val="1"/>
    </font>
    <font>
      <b/>
      <sz val="12"/>
      <name val="Calibri"/>
      <family val="2"/>
      <scheme val="minor"/>
    </font>
    <font>
      <sz val="12"/>
      <name val="Calibri"/>
      <family val="2"/>
      <scheme val="minor"/>
    </font>
    <font>
      <i/>
      <sz val="11"/>
      <name val="Calibri"/>
      <family val="2"/>
      <scheme val="minor"/>
    </font>
    <font>
      <b/>
      <sz val="20"/>
      <color theme="0" tint="-0.34998626667073579"/>
      <name val="Calibri"/>
      <family val="2"/>
      <scheme val="minor"/>
    </font>
    <font>
      <sz val="22"/>
      <name val="Calibri"/>
      <family val="2"/>
      <scheme val="minor"/>
    </font>
    <font>
      <sz val="11"/>
      <color theme="5"/>
      <name val="Calibri"/>
      <family val="2"/>
      <scheme val="minor"/>
    </font>
    <font>
      <sz val="12"/>
      <color rgb="FFFF0000"/>
      <name val="Calibri"/>
      <family val="2"/>
      <scheme val="minor"/>
    </font>
    <font>
      <b/>
      <sz val="14"/>
      <color theme="1"/>
      <name val="Calibri"/>
      <family val="2"/>
      <scheme val="minor"/>
    </font>
    <font>
      <b/>
      <i/>
      <sz val="12"/>
      <name val="Calibri"/>
      <family val="2"/>
      <scheme val="minor"/>
    </font>
    <font>
      <b/>
      <sz val="12"/>
      <color theme="1"/>
      <name val="Calibri"/>
      <family val="2"/>
      <scheme val="minor"/>
    </font>
    <font>
      <b/>
      <sz val="22"/>
      <color theme="3"/>
      <name val="Calibri"/>
      <family val="2"/>
      <scheme val="minor"/>
    </font>
    <font>
      <sz val="10.5"/>
      <color rgb="FFFF0000"/>
      <name val="Calibri"/>
      <family val="2"/>
      <scheme val="minor"/>
    </font>
  </fonts>
  <fills count="14">
    <fill>
      <patternFill patternType="none"/>
    </fill>
    <fill>
      <patternFill patternType="gray125"/>
    </fill>
    <fill>
      <patternFill patternType="solid">
        <fgColor rgb="FFDBE5F1"/>
        <bgColor indexed="64"/>
      </patternFill>
    </fill>
    <fill>
      <patternFill patternType="solid">
        <fgColor rgb="FFE5B8B7"/>
        <bgColor indexed="64"/>
      </patternFill>
    </fill>
    <fill>
      <patternFill patternType="solid">
        <fgColor rgb="FFC2D69B"/>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rgb="FFD4F1B9"/>
        <bgColor indexed="64"/>
      </patternFill>
    </fill>
    <fill>
      <patternFill patternType="solid">
        <fgColor theme="3" tint="0.59999389629810485"/>
        <bgColor indexed="64"/>
      </patternFill>
    </fill>
    <fill>
      <patternFill patternType="solid">
        <fgColor theme="5" tint="0.79998168889431442"/>
        <bgColor indexed="64"/>
      </patternFill>
    </fill>
    <fill>
      <patternFill patternType="solid">
        <fgColor theme="0"/>
        <bgColor indexed="64"/>
      </patternFill>
    </fill>
  </fills>
  <borders count="9">
    <border>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bottom/>
      <diagonal/>
    </border>
    <border>
      <left/>
      <right/>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s>
  <cellStyleXfs count="2">
    <xf numFmtId="0" fontId="0" fillId="0" borderId="0"/>
    <xf numFmtId="0" fontId="13" fillId="0" borderId="0"/>
  </cellStyleXfs>
  <cellXfs count="176">
    <xf numFmtId="0" fontId="0" fillId="0" borderId="0" xfId="0"/>
    <xf numFmtId="0" fontId="3" fillId="0" borderId="1" xfId="0" applyFont="1" applyBorder="1" applyAlignment="1">
      <alignment vertical="top" wrapText="1"/>
    </xf>
    <xf numFmtId="0" fontId="3" fillId="0" borderId="1" xfId="0" applyFont="1" applyBorder="1" applyAlignment="1">
      <alignment wrapText="1"/>
    </xf>
    <xf numFmtId="0" fontId="3" fillId="0" borderId="1" xfId="0" applyFont="1" applyBorder="1" applyAlignment="1">
      <alignment horizontal="left" vertical="top" wrapText="1"/>
    </xf>
    <xf numFmtId="0" fontId="4" fillId="0" borderId="1" xfId="0" applyFont="1" applyBorder="1" applyAlignment="1">
      <alignment horizontal="left" vertical="top" wrapText="1"/>
    </xf>
    <xf numFmtId="0" fontId="4" fillId="0" borderId="1" xfId="0" applyFont="1" applyBorder="1" applyAlignment="1">
      <alignment vertical="top" wrapText="1"/>
    </xf>
    <xf numFmtId="0" fontId="3" fillId="0" borderId="1" xfId="0" applyFont="1" applyBorder="1" applyAlignment="1">
      <alignment horizontal="right" vertical="top" wrapText="1"/>
    </xf>
    <xf numFmtId="0" fontId="3" fillId="0" borderId="1" xfId="0" applyFont="1" applyBorder="1" applyAlignment="1">
      <alignment vertical="top"/>
    </xf>
    <xf numFmtId="0" fontId="3" fillId="0" borderId="1" xfId="0" applyFont="1" applyFill="1" applyBorder="1" applyAlignment="1">
      <alignment horizontal="left" vertical="top" wrapText="1"/>
    </xf>
    <xf numFmtId="0" fontId="3" fillId="0" borderId="0" xfId="0" applyFont="1" applyBorder="1" applyAlignment="1">
      <alignment horizontal="left" vertical="top" wrapText="1"/>
    </xf>
    <xf numFmtId="0" fontId="3" fillId="0" borderId="0" xfId="0" applyFont="1" applyBorder="1" applyAlignment="1">
      <alignment vertical="top" wrapText="1"/>
    </xf>
    <xf numFmtId="0" fontId="3" fillId="0" borderId="0" xfId="0" applyFont="1" applyBorder="1" applyAlignment="1">
      <alignment wrapText="1"/>
    </xf>
    <xf numFmtId="0" fontId="0" fillId="0" borderId="0" xfId="0" applyAlignment="1">
      <alignment vertical="top"/>
    </xf>
    <xf numFmtId="0" fontId="6" fillId="0" borderId="1" xfId="0" applyFont="1" applyBorder="1" applyAlignment="1">
      <alignment vertical="top" wrapText="1"/>
    </xf>
    <xf numFmtId="0" fontId="7" fillId="0" borderId="1" xfId="0" applyFont="1" applyBorder="1" applyAlignment="1">
      <alignment vertical="top" wrapText="1"/>
    </xf>
    <xf numFmtId="0" fontId="1" fillId="0" borderId="1" xfId="0" applyFont="1" applyBorder="1" applyAlignment="1">
      <alignment vertical="top" wrapText="1"/>
    </xf>
    <xf numFmtId="0" fontId="0" fillId="0" borderId="0" xfId="0" applyFont="1" applyAlignment="1">
      <alignment vertical="top" wrapText="1"/>
    </xf>
    <xf numFmtId="0" fontId="7" fillId="0" borderId="0" xfId="0" applyFont="1" applyBorder="1" applyAlignment="1">
      <alignment vertical="top" wrapText="1"/>
    </xf>
    <xf numFmtId="0" fontId="0" fillId="0" borderId="0" xfId="0" applyAlignment="1">
      <alignment horizontal="right" vertical="top" wrapText="1"/>
    </xf>
    <xf numFmtId="0" fontId="0" fillId="0" borderId="0" xfId="0" applyFont="1" applyAlignment="1">
      <alignment horizontal="right" vertical="top"/>
    </xf>
    <xf numFmtId="0" fontId="3" fillId="0" borderId="1" xfId="0" applyFont="1" applyBorder="1" applyAlignment="1">
      <alignment horizontal="center" vertical="top" wrapText="1"/>
    </xf>
    <xf numFmtId="0" fontId="8" fillId="0" borderId="1" xfId="0" applyFont="1" applyBorder="1" applyAlignment="1">
      <alignment horizontal="center" vertical="top" wrapText="1"/>
    </xf>
    <xf numFmtId="0" fontId="1" fillId="0" borderId="1" xfId="0" applyFont="1" applyBorder="1" applyAlignment="1">
      <alignment horizontal="center" vertical="top" wrapText="1"/>
    </xf>
    <xf numFmtId="0" fontId="0" fillId="0" borderId="0" xfId="0" applyAlignment="1">
      <alignment horizontal="center"/>
    </xf>
    <xf numFmtId="2" fontId="3" fillId="0" borderId="1" xfId="0" applyNumberFormat="1" applyFont="1" applyBorder="1" applyAlignment="1">
      <alignment horizontal="center" vertical="top" wrapText="1"/>
    </xf>
    <xf numFmtId="2" fontId="3" fillId="0" borderId="0" xfId="0" applyNumberFormat="1" applyFont="1" applyBorder="1" applyAlignment="1">
      <alignment horizontal="center" vertical="top" wrapText="1"/>
    </xf>
    <xf numFmtId="0" fontId="0" fillId="0" borderId="0" xfId="0" applyAlignment="1">
      <alignment horizontal="center" vertical="top"/>
    </xf>
    <xf numFmtId="1" fontId="3" fillId="0" borderId="1" xfId="0" applyNumberFormat="1" applyFont="1" applyBorder="1" applyAlignment="1">
      <alignment horizontal="center" vertical="top" wrapText="1"/>
    </xf>
    <xf numFmtId="3" fontId="3" fillId="0" borderId="1" xfId="0" applyNumberFormat="1" applyFont="1" applyBorder="1" applyAlignment="1">
      <alignment horizontal="center" vertical="top" wrapText="1"/>
    </xf>
    <xf numFmtId="0" fontId="12" fillId="0" borderId="0" xfId="0" applyFont="1" applyAlignment="1">
      <alignment horizontal="center" vertical="top"/>
    </xf>
    <xf numFmtId="3" fontId="0" fillId="0" borderId="0" xfId="0" applyNumberFormat="1" applyAlignment="1">
      <alignment horizontal="center" vertical="top"/>
    </xf>
    <xf numFmtId="0" fontId="3" fillId="0" borderId="0" xfId="0" applyFont="1" applyBorder="1" applyAlignment="1">
      <alignment horizontal="center" vertical="top" wrapText="1"/>
    </xf>
    <xf numFmtId="3" fontId="3" fillId="0" borderId="0" xfId="0" applyNumberFormat="1" applyFont="1" applyBorder="1" applyAlignment="1">
      <alignment horizontal="center" vertical="top" wrapText="1"/>
    </xf>
    <xf numFmtId="0" fontId="14" fillId="0" borderId="0" xfId="0" applyFont="1"/>
    <xf numFmtId="14" fontId="0" fillId="0" borderId="0" xfId="0" applyNumberFormat="1" applyAlignment="1">
      <alignment horizontal="left"/>
    </xf>
    <xf numFmtId="0" fontId="0" fillId="0" borderId="0" xfId="0" applyAlignment="1">
      <alignment horizontal="left" vertical="center"/>
    </xf>
    <xf numFmtId="165" fontId="4" fillId="0" borderId="0" xfId="0" applyNumberFormat="1" applyFont="1" applyFill="1" applyAlignment="1">
      <alignment horizontal="left" vertical="center" wrapText="1"/>
    </xf>
    <xf numFmtId="0" fontId="2" fillId="0" borderId="0" xfId="0" applyFont="1" applyAlignment="1">
      <alignment horizontal="left" vertical="center"/>
    </xf>
    <xf numFmtId="0" fontId="0" fillId="0" borderId="0" xfId="0" applyAlignment="1">
      <alignment horizontal="left"/>
    </xf>
    <xf numFmtId="0" fontId="3" fillId="0" borderId="0" xfId="0" applyFont="1" applyFill="1" applyAlignment="1">
      <alignment horizontal="left" vertical="center"/>
    </xf>
    <xf numFmtId="0" fontId="3" fillId="0" borderId="0" xfId="0" applyFont="1" applyFill="1" applyBorder="1" applyAlignment="1">
      <alignment horizontal="center" vertical="top" wrapText="1"/>
    </xf>
    <xf numFmtId="0" fontId="5" fillId="0" borderId="4" xfId="0" applyFont="1" applyBorder="1" applyAlignment="1">
      <alignment horizontal="left" vertical="top" wrapText="1"/>
    </xf>
    <xf numFmtId="0" fontId="3" fillId="0" borderId="4" xfId="0" applyFont="1" applyBorder="1" applyAlignment="1">
      <alignment horizontal="left" vertical="top" wrapText="1"/>
    </xf>
    <xf numFmtId="0" fontId="3" fillId="0" borderId="4" xfId="0" applyFont="1" applyBorder="1" applyAlignment="1">
      <alignment horizontal="center" vertical="top" wrapText="1"/>
    </xf>
    <xf numFmtId="0" fontId="3" fillId="0" borderId="4" xfId="0" applyFont="1" applyBorder="1" applyAlignment="1">
      <alignment wrapText="1"/>
    </xf>
    <xf numFmtId="0" fontId="3" fillId="0" borderId="4" xfId="0" applyFont="1" applyBorder="1" applyAlignment="1">
      <alignment vertical="top" wrapText="1"/>
    </xf>
    <xf numFmtId="0" fontId="3" fillId="0" borderId="4" xfId="0" applyFont="1" applyBorder="1" applyAlignment="1">
      <alignment horizontal="center" vertical="top"/>
    </xf>
    <xf numFmtId="0" fontId="3" fillId="0" borderId="4" xfId="0" applyFont="1" applyBorder="1" applyAlignment="1">
      <alignment vertical="top"/>
    </xf>
    <xf numFmtId="0" fontId="0" fillId="0" borderId="4" xfId="0" applyBorder="1" applyAlignment="1">
      <alignment horizontal="center"/>
    </xf>
    <xf numFmtId="0" fontId="3" fillId="0" borderId="4" xfId="0" applyFont="1" applyBorder="1" applyAlignment="1">
      <alignment horizontal="left" vertical="top"/>
    </xf>
    <xf numFmtId="164" fontId="3" fillId="0" borderId="4" xfId="0" applyNumberFormat="1" applyFont="1" applyBorder="1" applyAlignment="1">
      <alignment horizontal="center" vertical="top"/>
    </xf>
    <xf numFmtId="0" fontId="3" fillId="0" borderId="4" xfId="0" applyFont="1" applyBorder="1"/>
    <xf numFmtId="1" fontId="3" fillId="0" borderId="4" xfId="0" applyNumberFormat="1" applyFont="1" applyBorder="1" applyAlignment="1">
      <alignment horizontal="center" vertical="top"/>
    </xf>
    <xf numFmtId="0" fontId="3" fillId="0" borderId="4" xfId="0" applyFont="1" applyFill="1" applyBorder="1" applyAlignment="1">
      <alignment horizontal="left" vertical="top" wrapText="1"/>
    </xf>
    <xf numFmtId="0" fontId="3" fillId="0" borderId="5" xfId="0" applyFont="1" applyBorder="1" applyAlignment="1">
      <alignment horizontal="center" vertical="top" wrapText="1"/>
    </xf>
    <xf numFmtId="0" fontId="3" fillId="0" borderId="5" xfId="0" applyFont="1" applyBorder="1" applyAlignment="1">
      <alignment wrapText="1"/>
    </xf>
    <xf numFmtId="0" fontId="3" fillId="0" borderId="5" xfId="0" applyFont="1" applyBorder="1" applyAlignment="1">
      <alignment vertical="top" wrapText="1"/>
    </xf>
    <xf numFmtId="0" fontId="3" fillId="0" borderId="5" xfId="0" applyFont="1" applyBorder="1" applyAlignment="1">
      <alignment vertical="top"/>
    </xf>
    <xf numFmtId="0" fontId="17" fillId="0" borderId="4" xfId="0" applyFont="1" applyBorder="1" applyAlignment="1">
      <alignment wrapText="1"/>
    </xf>
    <xf numFmtId="0" fontId="3" fillId="7" borderId="0" xfId="0" applyFont="1" applyFill="1" applyBorder="1" applyAlignment="1"/>
    <xf numFmtId="0" fontId="15" fillId="7" borderId="3" xfId="0" applyFont="1" applyFill="1" applyBorder="1" applyAlignment="1">
      <alignment horizontal="center" vertical="center"/>
    </xf>
    <xf numFmtId="0" fontId="15" fillId="7" borderId="3" xfId="0" applyFont="1" applyFill="1" applyBorder="1" applyAlignment="1">
      <alignment horizontal="center" vertical="center" wrapText="1"/>
    </xf>
    <xf numFmtId="165" fontId="15" fillId="7" borderId="3" xfId="0" applyNumberFormat="1" applyFont="1" applyFill="1" applyBorder="1" applyAlignment="1">
      <alignment horizontal="center" vertical="center" wrapText="1"/>
    </xf>
    <xf numFmtId="0" fontId="16" fillId="7" borderId="3" xfId="0" applyFont="1" applyFill="1" applyBorder="1" applyAlignment="1">
      <alignment horizontal="center" vertical="center"/>
    </xf>
    <xf numFmtId="0" fontId="3" fillId="5" borderId="0" xfId="0" applyFont="1" applyFill="1" applyBorder="1" applyAlignment="1"/>
    <xf numFmtId="0" fontId="4" fillId="5" borderId="0" xfId="0" applyFont="1" applyFill="1" applyBorder="1" applyAlignment="1"/>
    <xf numFmtId="0" fontId="15" fillId="5" borderId="3" xfId="0" applyFont="1" applyFill="1" applyBorder="1" applyAlignment="1">
      <alignment horizontal="center" vertical="center"/>
    </xf>
    <xf numFmtId="0" fontId="15" fillId="5" borderId="3" xfId="0" applyFont="1" applyFill="1" applyBorder="1" applyAlignment="1">
      <alignment horizontal="center" vertical="center" wrapText="1"/>
    </xf>
    <xf numFmtId="165" fontId="15" fillId="5" borderId="3" xfId="0" applyNumberFormat="1" applyFont="1" applyFill="1" applyBorder="1" applyAlignment="1">
      <alignment horizontal="center" vertical="center" wrapText="1"/>
    </xf>
    <xf numFmtId="0" fontId="16" fillId="5" borderId="3" xfId="0" applyFont="1" applyFill="1" applyBorder="1" applyAlignment="1">
      <alignment horizontal="center" vertical="center"/>
    </xf>
    <xf numFmtId="0" fontId="3" fillId="10" borderId="0" xfId="0" applyFont="1" applyFill="1" applyBorder="1" applyAlignment="1"/>
    <xf numFmtId="0" fontId="4" fillId="10" borderId="0" xfId="0" applyFont="1" applyFill="1" applyBorder="1" applyAlignment="1"/>
    <xf numFmtId="0" fontId="15" fillId="10" borderId="3" xfId="0" applyFont="1" applyFill="1" applyBorder="1" applyAlignment="1">
      <alignment horizontal="center" vertical="center"/>
    </xf>
    <xf numFmtId="0" fontId="15" fillId="10" borderId="3" xfId="0" applyFont="1" applyFill="1" applyBorder="1" applyAlignment="1">
      <alignment horizontal="center" vertical="center" wrapText="1"/>
    </xf>
    <xf numFmtId="165" fontId="15" fillId="10" borderId="3" xfId="0" applyNumberFormat="1" applyFont="1" applyFill="1" applyBorder="1" applyAlignment="1">
      <alignment horizontal="center" vertical="center" wrapText="1"/>
    </xf>
    <xf numFmtId="0" fontId="16" fillId="10" borderId="3" xfId="0" applyFont="1" applyFill="1" applyBorder="1" applyAlignment="1">
      <alignment horizontal="center" vertical="center"/>
    </xf>
    <xf numFmtId="0" fontId="3" fillId="11" borderId="0" xfId="0" applyFont="1" applyFill="1" applyBorder="1" applyAlignment="1"/>
    <xf numFmtId="0" fontId="4" fillId="11" borderId="0" xfId="0" applyFont="1" applyFill="1" applyBorder="1" applyAlignment="1"/>
    <xf numFmtId="0" fontId="15" fillId="11" borderId="3" xfId="0" applyFont="1" applyFill="1" applyBorder="1" applyAlignment="1">
      <alignment horizontal="center" vertical="center"/>
    </xf>
    <xf numFmtId="0" fontId="15" fillId="11" borderId="3" xfId="0" applyFont="1" applyFill="1" applyBorder="1" applyAlignment="1">
      <alignment horizontal="center" vertical="center" wrapText="1"/>
    </xf>
    <xf numFmtId="165" fontId="15" fillId="11" borderId="3" xfId="0" applyNumberFormat="1" applyFont="1" applyFill="1" applyBorder="1" applyAlignment="1">
      <alignment horizontal="center" vertical="center" wrapText="1"/>
    </xf>
    <xf numFmtId="0" fontId="16" fillId="11" borderId="3" xfId="0" applyFont="1" applyFill="1" applyBorder="1" applyAlignment="1">
      <alignment horizontal="center" vertical="center"/>
    </xf>
    <xf numFmtId="0" fontId="3" fillId="12" borderId="0" xfId="0" applyFont="1" applyFill="1" applyBorder="1" applyAlignment="1"/>
    <xf numFmtId="0" fontId="4" fillId="12" borderId="0" xfId="0" applyFont="1" applyFill="1" applyBorder="1" applyAlignment="1"/>
    <xf numFmtId="0" fontId="15" fillId="12" borderId="3" xfId="0" applyFont="1" applyFill="1" applyBorder="1" applyAlignment="1">
      <alignment horizontal="center" vertical="center"/>
    </xf>
    <xf numFmtId="0" fontId="15" fillId="12" borderId="3" xfId="0" applyFont="1" applyFill="1" applyBorder="1" applyAlignment="1">
      <alignment horizontal="center" vertical="center" wrapText="1"/>
    </xf>
    <xf numFmtId="165" fontId="15" fillId="12" borderId="3" xfId="0" applyNumberFormat="1" applyFont="1" applyFill="1" applyBorder="1" applyAlignment="1">
      <alignment horizontal="center" vertical="center" wrapText="1"/>
    </xf>
    <xf numFmtId="0" fontId="16" fillId="12" borderId="3" xfId="0" applyFont="1" applyFill="1" applyBorder="1" applyAlignment="1">
      <alignment horizontal="center" vertical="center"/>
    </xf>
    <xf numFmtId="0" fontId="3" fillId="6" borderId="0" xfId="0" applyFont="1" applyFill="1" applyBorder="1" applyAlignment="1"/>
    <xf numFmtId="0" fontId="4" fillId="6" borderId="0" xfId="0" applyFont="1" applyFill="1" applyBorder="1" applyAlignment="1"/>
    <xf numFmtId="0" fontId="15" fillId="6" borderId="3" xfId="0" applyFont="1" applyFill="1" applyBorder="1" applyAlignment="1">
      <alignment horizontal="center" vertical="center"/>
    </xf>
    <xf numFmtId="0" fontId="15" fillId="6" borderId="3" xfId="0" applyFont="1" applyFill="1" applyBorder="1" applyAlignment="1">
      <alignment horizontal="center" vertical="center" wrapText="1"/>
    </xf>
    <xf numFmtId="165" fontId="15" fillId="6" borderId="3" xfId="0" applyNumberFormat="1" applyFont="1" applyFill="1" applyBorder="1" applyAlignment="1">
      <alignment horizontal="center" vertical="center" wrapText="1"/>
    </xf>
    <xf numFmtId="0" fontId="16" fillId="6" borderId="3" xfId="0" applyFont="1" applyFill="1" applyBorder="1" applyAlignment="1">
      <alignment horizontal="center" vertical="center"/>
    </xf>
    <xf numFmtId="0" fontId="18" fillId="13" borderId="0" xfId="0" applyFont="1" applyFill="1" applyBorder="1"/>
    <xf numFmtId="0" fontId="8" fillId="13" borderId="0" xfId="0" applyFont="1" applyFill="1" applyBorder="1"/>
    <xf numFmtId="0" fontId="8" fillId="13" borderId="0" xfId="0" applyFont="1" applyFill="1" applyBorder="1" applyAlignment="1">
      <alignment horizontal="left" vertical="center"/>
    </xf>
    <xf numFmtId="0" fontId="8" fillId="13" borderId="0" xfId="0" applyFont="1" applyFill="1" applyBorder="1" applyAlignment="1">
      <alignment horizontal="left"/>
    </xf>
    <xf numFmtId="0" fontId="18" fillId="0" borderId="0" xfId="0" applyFont="1" applyFill="1" applyBorder="1"/>
    <xf numFmtId="0" fontId="8" fillId="0" borderId="0" xfId="0" applyFont="1" applyFill="1" applyBorder="1"/>
    <xf numFmtId="0" fontId="8" fillId="0" borderId="0" xfId="0" applyFont="1" applyFill="1" applyBorder="1" applyAlignment="1">
      <alignment horizontal="left" vertical="center"/>
    </xf>
    <xf numFmtId="0" fontId="8" fillId="0" borderId="0" xfId="0" applyFont="1" applyFill="1" applyBorder="1" applyAlignment="1">
      <alignment horizontal="left"/>
    </xf>
    <xf numFmtId="0" fontId="19" fillId="10" borderId="0" xfId="0" applyFont="1" applyFill="1" applyBorder="1" applyAlignment="1"/>
    <xf numFmtId="0" fontId="19" fillId="5" borderId="0" xfId="0" applyFont="1" applyFill="1" applyBorder="1" applyAlignment="1"/>
    <xf numFmtId="0" fontId="19" fillId="11" borderId="0" xfId="0" applyFont="1" applyFill="1" applyBorder="1" applyAlignment="1"/>
    <xf numFmtId="0" fontId="19" fillId="7" borderId="0" xfId="0" applyFont="1" applyFill="1" applyBorder="1" applyAlignment="1"/>
    <xf numFmtId="0" fontId="19" fillId="6" borderId="0" xfId="0" applyFont="1" applyFill="1" applyBorder="1" applyAlignment="1"/>
    <xf numFmtId="0" fontId="17" fillId="0" borderId="1" xfId="0" applyFont="1" applyBorder="1" applyAlignment="1">
      <alignment wrapText="1"/>
    </xf>
    <xf numFmtId="0" fontId="17" fillId="0" borderId="1" xfId="0" applyFont="1" applyBorder="1" applyAlignment="1">
      <alignment horizontal="left" wrapText="1"/>
    </xf>
    <xf numFmtId="0" fontId="3" fillId="0" borderId="1" xfId="0" applyFont="1" applyBorder="1" applyAlignment="1">
      <alignment horizontal="left" wrapText="1"/>
    </xf>
    <xf numFmtId="0" fontId="8" fillId="13" borderId="0" xfId="0" applyFont="1" applyFill="1" applyBorder="1" applyAlignment="1">
      <alignment vertical="center"/>
    </xf>
    <xf numFmtId="0" fontId="3" fillId="7" borderId="0" xfId="0" applyFont="1" applyFill="1" applyBorder="1" applyAlignment="1">
      <alignment vertical="center"/>
    </xf>
    <xf numFmtId="0" fontId="4" fillId="7" borderId="0" xfId="0" applyFont="1" applyFill="1" applyBorder="1" applyAlignment="1">
      <alignment vertical="center"/>
    </xf>
    <xf numFmtId="0" fontId="3" fillId="0" borderId="1" xfId="0" applyFont="1" applyBorder="1" applyAlignment="1">
      <alignment horizontal="left" vertical="center" wrapText="1"/>
    </xf>
    <xf numFmtId="0" fontId="3" fillId="0" borderId="1" xfId="0" applyFont="1" applyBorder="1" applyAlignment="1">
      <alignment vertical="center" wrapText="1"/>
    </xf>
    <xf numFmtId="0" fontId="0" fillId="0" borderId="0" xfId="0" applyAlignment="1">
      <alignment vertical="center"/>
    </xf>
    <xf numFmtId="0" fontId="0" fillId="0" borderId="0" xfId="0" applyBorder="1"/>
    <xf numFmtId="0" fontId="11" fillId="2" borderId="3"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1" fillId="9" borderId="4" xfId="0" applyFont="1" applyFill="1" applyBorder="1" applyAlignment="1">
      <alignment horizontal="center" vertical="center" wrapText="1"/>
    </xf>
    <xf numFmtId="0" fontId="11" fillId="12" borderId="4" xfId="0" applyFont="1" applyFill="1" applyBorder="1" applyAlignment="1">
      <alignment horizontal="center" vertical="center" wrapText="1"/>
    </xf>
    <xf numFmtId="0" fontId="11" fillId="8" borderId="4" xfId="0" applyFont="1" applyFill="1" applyBorder="1" applyAlignment="1">
      <alignment horizontal="center" vertical="center" wrapText="1"/>
    </xf>
    <xf numFmtId="0" fontId="11" fillId="12" borderId="4" xfId="0" applyFont="1" applyFill="1" applyBorder="1" applyAlignment="1">
      <alignment horizontal="center" vertical="center"/>
    </xf>
    <xf numFmtId="0" fontId="11" fillId="8" borderId="4" xfId="0" applyFont="1" applyFill="1" applyBorder="1" applyAlignment="1">
      <alignment horizontal="center" vertical="center"/>
    </xf>
    <xf numFmtId="3" fontId="11" fillId="12" borderId="4" xfId="0" applyNumberFormat="1" applyFont="1" applyFill="1" applyBorder="1" applyAlignment="1">
      <alignment horizontal="center" vertical="center" wrapText="1"/>
    </xf>
    <xf numFmtId="3" fontId="11" fillId="8" borderId="4" xfId="0" applyNumberFormat="1" applyFont="1" applyFill="1" applyBorder="1" applyAlignment="1">
      <alignment horizontal="center" vertical="center" wrapText="1"/>
    </xf>
    <xf numFmtId="0" fontId="11" fillId="9" borderId="5" xfId="0" applyFont="1" applyFill="1" applyBorder="1" applyAlignment="1">
      <alignment horizontal="center" vertical="center" wrapText="1"/>
    </xf>
    <xf numFmtId="0" fontId="11" fillId="12" borderId="5" xfId="0" applyFont="1" applyFill="1" applyBorder="1" applyAlignment="1">
      <alignment horizontal="center" vertical="center" wrapText="1"/>
    </xf>
    <xf numFmtId="0" fontId="10" fillId="12" borderId="5" xfId="0" applyFont="1" applyFill="1" applyBorder="1" applyAlignment="1">
      <alignment vertical="top"/>
    </xf>
    <xf numFmtId="0" fontId="11" fillId="8" borderId="5" xfId="0" applyFont="1" applyFill="1" applyBorder="1" applyAlignment="1">
      <alignment horizontal="center" vertical="center" wrapText="1"/>
    </xf>
    <xf numFmtId="0" fontId="10" fillId="8" borderId="5" xfId="0" applyFont="1" applyFill="1" applyBorder="1" applyAlignment="1">
      <alignment vertical="top"/>
    </xf>
    <xf numFmtId="0" fontId="19" fillId="12" borderId="0" xfId="0" applyFont="1" applyFill="1" applyBorder="1" applyAlignment="1"/>
    <xf numFmtId="0" fontId="16" fillId="0" borderId="0" xfId="0" applyFont="1" applyFill="1" applyBorder="1" applyAlignment="1">
      <alignment horizontal="center" vertical="center"/>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5" fontId="15" fillId="0" borderId="0" xfId="0" applyNumberFormat="1" applyFont="1" applyFill="1" applyBorder="1" applyAlignment="1">
      <alignment horizontal="center" vertical="center" wrapText="1"/>
    </xf>
    <xf numFmtId="1" fontId="3" fillId="0" borderId="0" xfId="0" applyNumberFormat="1" applyFont="1" applyBorder="1" applyAlignment="1">
      <alignment horizontal="center" vertical="top" wrapText="1"/>
    </xf>
    <xf numFmtId="0" fontId="8" fillId="13" borderId="0" xfId="0" applyFont="1" applyFill="1" applyBorder="1" applyAlignment="1">
      <alignment vertical="top"/>
    </xf>
    <xf numFmtId="0" fontId="15" fillId="0" borderId="0" xfId="0" applyFont="1" applyFill="1" applyBorder="1" applyAlignment="1">
      <alignment horizontal="center" vertical="top" wrapText="1"/>
    </xf>
    <xf numFmtId="0" fontId="8" fillId="13" borderId="0" xfId="0" applyFont="1" applyFill="1" applyBorder="1" applyAlignment="1">
      <alignment horizontal="center" vertical="top"/>
    </xf>
    <xf numFmtId="0" fontId="3" fillId="5" borderId="0" xfId="0" applyFont="1" applyFill="1" applyBorder="1" applyAlignment="1">
      <alignment horizontal="center" vertical="top"/>
    </xf>
    <xf numFmtId="0" fontId="3" fillId="7" borderId="0" xfId="0" applyFont="1" applyFill="1" applyBorder="1" applyAlignment="1">
      <alignment vertical="top"/>
    </xf>
    <xf numFmtId="0" fontId="15" fillId="7" borderId="3" xfId="0" applyFont="1" applyFill="1" applyBorder="1" applyAlignment="1">
      <alignment horizontal="center" vertical="top" wrapText="1"/>
    </xf>
    <xf numFmtId="0" fontId="3" fillId="0" borderId="0" xfId="0" applyFont="1" applyAlignment="1">
      <alignment vertical="top" wrapText="1"/>
    </xf>
    <xf numFmtId="3" fontId="3" fillId="0" borderId="0" xfId="0" applyNumberFormat="1" applyFont="1" applyAlignment="1">
      <alignment horizontal="center" vertical="top" wrapText="1"/>
    </xf>
    <xf numFmtId="0" fontId="3" fillId="0" borderId="0" xfId="0" applyFont="1" applyAlignment="1">
      <alignment horizontal="center" vertical="top" wrapText="1"/>
    </xf>
    <xf numFmtId="0" fontId="3" fillId="0" borderId="2" xfId="0" applyFont="1" applyFill="1" applyBorder="1" applyAlignment="1">
      <alignment vertical="top" wrapText="1"/>
    </xf>
    <xf numFmtId="0" fontId="3" fillId="0" borderId="0" xfId="0" applyFont="1"/>
    <xf numFmtId="0" fontId="3" fillId="0" borderId="0" xfId="0" applyFont="1" applyAlignment="1">
      <alignment horizontal="center" vertical="top"/>
    </xf>
    <xf numFmtId="3" fontId="3" fillId="0" borderId="0" xfId="0" applyNumberFormat="1" applyFont="1" applyFill="1" applyBorder="1" applyAlignment="1">
      <alignment horizontal="center" vertical="top" wrapText="1"/>
    </xf>
    <xf numFmtId="0" fontId="3" fillId="0" borderId="0" xfId="0" applyFont="1" applyAlignment="1">
      <alignment horizontal="center"/>
    </xf>
    <xf numFmtId="0" fontId="3" fillId="0" borderId="0" xfId="0" applyFont="1" applyFill="1" applyBorder="1" applyAlignment="1">
      <alignment vertical="top" wrapText="1"/>
    </xf>
    <xf numFmtId="0" fontId="3" fillId="0" borderId="0" xfId="0" applyFont="1" applyAlignment="1">
      <alignment vertical="top"/>
    </xf>
    <xf numFmtId="0" fontId="3" fillId="0" borderId="0" xfId="0" applyFont="1" applyAlignment="1">
      <alignment wrapText="1"/>
    </xf>
    <xf numFmtId="0" fontId="20" fillId="0" borderId="5" xfId="0" applyFont="1" applyBorder="1" applyAlignment="1">
      <alignment horizontal="left" vertical="top" wrapText="1"/>
    </xf>
    <xf numFmtId="1" fontId="0" fillId="0" borderId="0" xfId="0" applyNumberFormat="1" applyAlignment="1">
      <alignment horizontal="center" vertical="top"/>
    </xf>
    <xf numFmtId="0" fontId="0" fillId="0" borderId="0" xfId="0" applyFont="1" applyAlignment="1">
      <alignment horizontal="center" vertical="top"/>
    </xf>
    <xf numFmtId="0" fontId="0" fillId="0" borderId="0" xfId="0" applyFont="1" applyAlignment="1">
      <alignment vertical="top"/>
    </xf>
    <xf numFmtId="0" fontId="21" fillId="0" borderId="0" xfId="0" applyFont="1"/>
    <xf numFmtId="0" fontId="22" fillId="0" borderId="0" xfId="0" applyFont="1"/>
    <xf numFmtId="0" fontId="12" fillId="0" borderId="0" xfId="0" applyFont="1" applyAlignment="1">
      <alignment vertical="center"/>
    </xf>
    <xf numFmtId="0" fontId="1" fillId="0" borderId="4" xfId="0" applyFont="1" applyBorder="1" applyAlignment="1">
      <alignment horizontal="center" vertical="top"/>
    </xf>
    <xf numFmtId="0" fontId="3" fillId="0" borderId="0" xfId="0" applyFont="1" applyBorder="1" applyAlignment="1">
      <alignment vertical="top"/>
    </xf>
    <xf numFmtId="0" fontId="24" fillId="0" borderId="0" xfId="0" applyFont="1"/>
    <xf numFmtId="0" fontId="25" fillId="0" borderId="0" xfId="0" applyFont="1" applyFill="1" applyBorder="1"/>
    <xf numFmtId="0" fontId="15" fillId="12" borderId="0" xfId="0" applyFont="1" applyFill="1" applyBorder="1" applyAlignment="1">
      <alignment horizontal="center" vertical="center" wrapText="1"/>
    </xf>
    <xf numFmtId="0" fontId="3" fillId="0" borderId="0" xfId="0" applyFont="1" applyFill="1" applyBorder="1" applyAlignment="1">
      <alignment horizontal="left" vertical="top"/>
    </xf>
    <xf numFmtId="0" fontId="17" fillId="0" borderId="5" xfId="0" applyFont="1" applyBorder="1" applyAlignment="1">
      <alignment horizontal="left" vertical="top"/>
    </xf>
    <xf numFmtId="0" fontId="17" fillId="0" borderId="4" xfId="0" applyFont="1" applyBorder="1" applyAlignment="1"/>
    <xf numFmtId="0" fontId="17" fillId="0" borderId="4" xfId="0" applyFont="1" applyBorder="1" applyAlignment="1">
      <alignment horizontal="left" vertical="top"/>
    </xf>
    <xf numFmtId="0" fontId="26" fillId="0" borderId="0" xfId="0" applyFont="1"/>
    <xf numFmtId="164" fontId="0" fillId="0" borderId="0" xfId="0" applyNumberFormat="1" applyAlignment="1">
      <alignment horizontal="center" vertical="top"/>
    </xf>
    <xf numFmtId="0" fontId="1" fillId="0" borderId="6" xfId="0" applyFont="1" applyBorder="1" applyAlignment="1">
      <alignment horizontal="center" vertical="top" wrapText="1"/>
    </xf>
    <xf numFmtId="0" fontId="1" fillId="0" borderId="7" xfId="0" applyFont="1" applyBorder="1" applyAlignment="1">
      <alignment horizontal="center" vertical="top" wrapText="1"/>
    </xf>
    <xf numFmtId="0" fontId="1" fillId="0" borderId="8" xfId="0" applyFont="1" applyBorder="1" applyAlignment="1">
      <alignment horizontal="center" vertical="top" wrapText="1"/>
    </xf>
  </cellXfs>
  <cellStyles count="2">
    <cellStyle name="Normal" xfId="0" builtinId="0"/>
    <cellStyle name="Normal 4" xfId="1"/>
  </cellStyles>
  <dxfs count="0"/>
  <tableStyles count="0" defaultTableStyle="TableStyleMedium2" defaultPivotStyle="PivotStyleLight16"/>
  <colors>
    <mruColors>
      <color rgb="FF53213A"/>
      <color rgb="FFA88800"/>
      <color rgb="FFFFA7C6"/>
      <color rgb="FFFFFFCC"/>
      <color rgb="FFB4C1EA"/>
      <color rgb="FFD4F1B9"/>
      <color rgb="FFC1FFAB"/>
      <color rgb="FFCDF89A"/>
      <color rgb="FFFFDF57"/>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1"/>
            </a:pPr>
            <a:r>
              <a:rPr lang="sv-SE" sz="1050" b="1" i="0" u="none" strike="noStrike" baseline="0">
                <a:effectLst/>
              </a:rPr>
              <a:t>Kostnad för buller från väg- respektive tågtrafik (störningseffekter och hälsoeffekter) vid vistelse utomhus och inomhus. Total kostnad i kr per person och år. Prisnivå 2014.</a:t>
            </a:r>
            <a:endParaRPr lang="sv-SE" sz="1050" b="1"/>
          </a:p>
        </c:rich>
      </c:tx>
      <c:overlay val="0"/>
    </c:title>
    <c:autoTitleDeleted val="0"/>
    <c:plotArea>
      <c:layout/>
      <c:lineChart>
        <c:grouping val="standard"/>
        <c:varyColors val="0"/>
        <c:ser>
          <c:idx val="1"/>
          <c:order val="0"/>
          <c:tx>
            <c:strRef>
              <c:f>'Buller, forts.'!$B$4</c:f>
              <c:strCache>
                <c:ptCount val="1"/>
                <c:pt idx="0">
                  <c:v>Kostnad för buller från vägtrafik (kr/person/år)</c:v>
                </c:pt>
              </c:strCache>
            </c:strRef>
          </c:tx>
          <c:marker>
            <c:symbol val="none"/>
          </c:marker>
          <c:cat>
            <c:numRef>
              <c:f>'Buller, forts.'!$A$5:$A$30</c:f>
              <c:numCache>
                <c:formatCode>General</c:formatCode>
                <c:ptCount val="26"/>
                <c:pt idx="0">
                  <c:v>50</c:v>
                </c:pt>
                <c:pt idx="1">
                  <c:v>51</c:v>
                </c:pt>
                <c:pt idx="2">
                  <c:v>52</c:v>
                </c:pt>
                <c:pt idx="3">
                  <c:v>53</c:v>
                </c:pt>
                <c:pt idx="4">
                  <c:v>54</c:v>
                </c:pt>
                <c:pt idx="5">
                  <c:v>55</c:v>
                </c:pt>
                <c:pt idx="6">
                  <c:v>56</c:v>
                </c:pt>
                <c:pt idx="7">
                  <c:v>57</c:v>
                </c:pt>
                <c:pt idx="8">
                  <c:v>58</c:v>
                </c:pt>
                <c:pt idx="9">
                  <c:v>59</c:v>
                </c:pt>
                <c:pt idx="10">
                  <c:v>60</c:v>
                </c:pt>
                <c:pt idx="11">
                  <c:v>61</c:v>
                </c:pt>
                <c:pt idx="12">
                  <c:v>62</c:v>
                </c:pt>
                <c:pt idx="13">
                  <c:v>63</c:v>
                </c:pt>
                <c:pt idx="14">
                  <c:v>64</c:v>
                </c:pt>
                <c:pt idx="15">
                  <c:v>65</c:v>
                </c:pt>
                <c:pt idx="16">
                  <c:v>66</c:v>
                </c:pt>
                <c:pt idx="17">
                  <c:v>67</c:v>
                </c:pt>
                <c:pt idx="18">
                  <c:v>68</c:v>
                </c:pt>
                <c:pt idx="19">
                  <c:v>69</c:v>
                </c:pt>
                <c:pt idx="20">
                  <c:v>70</c:v>
                </c:pt>
                <c:pt idx="21">
                  <c:v>71</c:v>
                </c:pt>
                <c:pt idx="22">
                  <c:v>72</c:v>
                </c:pt>
                <c:pt idx="23">
                  <c:v>73</c:v>
                </c:pt>
                <c:pt idx="24">
                  <c:v>74</c:v>
                </c:pt>
                <c:pt idx="25">
                  <c:v>75</c:v>
                </c:pt>
              </c:numCache>
            </c:numRef>
          </c:cat>
          <c:val>
            <c:numRef>
              <c:f>'Buller, forts.'!$B$5:$B$30</c:f>
              <c:numCache>
                <c:formatCode>General</c:formatCode>
                <c:ptCount val="26"/>
                <c:pt idx="0">
                  <c:v>155</c:v>
                </c:pt>
                <c:pt idx="1">
                  <c:v>483</c:v>
                </c:pt>
                <c:pt idx="2">
                  <c:v>985</c:v>
                </c:pt>
                <c:pt idx="3" formatCode="#,##0">
                  <c:v>1660</c:v>
                </c:pt>
                <c:pt idx="4" formatCode="#,##0">
                  <c:v>2508</c:v>
                </c:pt>
                <c:pt idx="5">
                  <c:v>3529</c:v>
                </c:pt>
                <c:pt idx="6" formatCode="#,##0">
                  <c:v>4723</c:v>
                </c:pt>
                <c:pt idx="7" formatCode="#,##0">
                  <c:v>6091</c:v>
                </c:pt>
                <c:pt idx="8" formatCode="#,##0">
                  <c:v>7700</c:v>
                </c:pt>
                <c:pt idx="9" formatCode="#,##0">
                  <c:v>9469</c:v>
                </c:pt>
                <c:pt idx="10" formatCode="#,##0">
                  <c:v>11439</c:v>
                </c:pt>
                <c:pt idx="11" formatCode="#,##0">
                  <c:v>13595</c:v>
                </c:pt>
                <c:pt idx="12" formatCode="#,##0">
                  <c:v>15952</c:v>
                </c:pt>
                <c:pt idx="13" formatCode="#,##0">
                  <c:v>18509</c:v>
                </c:pt>
                <c:pt idx="14" formatCode="#,##0">
                  <c:v>21254</c:v>
                </c:pt>
                <c:pt idx="15" formatCode="#,##0">
                  <c:v>24185</c:v>
                </c:pt>
                <c:pt idx="16" formatCode="#,##0">
                  <c:v>27317</c:v>
                </c:pt>
                <c:pt idx="17" formatCode="#,##0">
                  <c:v>30649</c:v>
                </c:pt>
                <c:pt idx="18" formatCode="#,##0">
                  <c:v>34182</c:v>
                </c:pt>
                <c:pt idx="19" formatCode="#,##0">
                  <c:v>37905</c:v>
                </c:pt>
                <c:pt idx="20" formatCode="#,##0">
                  <c:v>41845</c:v>
                </c:pt>
                <c:pt idx="21" formatCode="#,##0">
                  <c:v>45972</c:v>
                </c:pt>
                <c:pt idx="22" formatCode="#,##0">
                  <c:v>50300</c:v>
                </c:pt>
                <c:pt idx="23" formatCode="#,##0">
                  <c:v>54828</c:v>
                </c:pt>
                <c:pt idx="24" formatCode="#,##0">
                  <c:v>59557</c:v>
                </c:pt>
                <c:pt idx="25" formatCode="#,##0">
                  <c:v>64500</c:v>
                </c:pt>
              </c:numCache>
            </c:numRef>
          </c:val>
          <c:smooth val="0"/>
          <c:extLst>
            <c:ext xmlns:c16="http://schemas.microsoft.com/office/drawing/2014/chart" uri="{C3380CC4-5D6E-409C-BE32-E72D297353CC}">
              <c16:uniqueId val="{00000000-657F-44DB-A911-CF84490DFC8E}"/>
            </c:ext>
          </c:extLst>
        </c:ser>
        <c:ser>
          <c:idx val="2"/>
          <c:order val="1"/>
          <c:tx>
            <c:strRef>
              <c:f>'Buller, forts.'!$D$4</c:f>
              <c:strCache>
                <c:ptCount val="1"/>
                <c:pt idx="0">
                  <c:v>Kostnad för buller från tågtrafik (kr/person/år)</c:v>
                </c:pt>
              </c:strCache>
            </c:strRef>
          </c:tx>
          <c:marker>
            <c:symbol val="none"/>
          </c:marker>
          <c:cat>
            <c:numRef>
              <c:f>'Buller, forts.'!$A$5:$A$30</c:f>
              <c:numCache>
                <c:formatCode>General</c:formatCode>
                <c:ptCount val="26"/>
                <c:pt idx="0">
                  <c:v>50</c:v>
                </c:pt>
                <c:pt idx="1">
                  <c:v>51</c:v>
                </c:pt>
                <c:pt idx="2">
                  <c:v>52</c:v>
                </c:pt>
                <c:pt idx="3">
                  <c:v>53</c:v>
                </c:pt>
                <c:pt idx="4">
                  <c:v>54</c:v>
                </c:pt>
                <c:pt idx="5">
                  <c:v>55</c:v>
                </c:pt>
                <c:pt idx="6">
                  <c:v>56</c:v>
                </c:pt>
                <c:pt idx="7">
                  <c:v>57</c:v>
                </c:pt>
                <c:pt idx="8">
                  <c:v>58</c:v>
                </c:pt>
                <c:pt idx="9">
                  <c:v>59</c:v>
                </c:pt>
                <c:pt idx="10">
                  <c:v>60</c:v>
                </c:pt>
                <c:pt idx="11">
                  <c:v>61</c:v>
                </c:pt>
                <c:pt idx="12">
                  <c:v>62</c:v>
                </c:pt>
                <c:pt idx="13">
                  <c:v>63</c:v>
                </c:pt>
                <c:pt idx="14">
                  <c:v>64</c:v>
                </c:pt>
                <c:pt idx="15">
                  <c:v>65</c:v>
                </c:pt>
                <c:pt idx="16">
                  <c:v>66</c:v>
                </c:pt>
                <c:pt idx="17">
                  <c:v>67</c:v>
                </c:pt>
                <c:pt idx="18">
                  <c:v>68</c:v>
                </c:pt>
                <c:pt idx="19">
                  <c:v>69</c:v>
                </c:pt>
                <c:pt idx="20">
                  <c:v>70</c:v>
                </c:pt>
                <c:pt idx="21">
                  <c:v>71</c:v>
                </c:pt>
                <c:pt idx="22">
                  <c:v>72</c:v>
                </c:pt>
                <c:pt idx="23">
                  <c:v>73</c:v>
                </c:pt>
                <c:pt idx="24">
                  <c:v>74</c:v>
                </c:pt>
                <c:pt idx="25">
                  <c:v>75</c:v>
                </c:pt>
              </c:numCache>
            </c:numRef>
          </c:cat>
          <c:val>
            <c:numRef>
              <c:f>'Buller, forts.'!$D$5:$D$30</c:f>
              <c:numCache>
                <c:formatCode>General</c:formatCode>
                <c:ptCount val="26"/>
                <c:pt idx="0">
                  <c:v>62</c:v>
                </c:pt>
                <c:pt idx="1">
                  <c:v>192</c:v>
                </c:pt>
                <c:pt idx="2">
                  <c:v>389</c:v>
                </c:pt>
                <c:pt idx="3">
                  <c:v>653</c:v>
                </c:pt>
                <c:pt idx="4">
                  <c:v>985</c:v>
                </c:pt>
                <c:pt idx="5" formatCode="#,##0">
                  <c:v>1383</c:v>
                </c:pt>
                <c:pt idx="6" formatCode="#,##0">
                  <c:v>1849</c:v>
                </c:pt>
                <c:pt idx="7" formatCode="#,##0">
                  <c:v>2383</c:v>
                </c:pt>
                <c:pt idx="8" formatCode="#,##0">
                  <c:v>3051</c:v>
                </c:pt>
                <c:pt idx="9" formatCode="#,##0">
                  <c:v>3774</c:v>
                </c:pt>
                <c:pt idx="10" formatCode="#,##0">
                  <c:v>4591</c:v>
                </c:pt>
                <c:pt idx="11" formatCode="#,##0">
                  <c:v>5489</c:v>
                </c:pt>
                <c:pt idx="12" formatCode="#,##0">
                  <c:v>6481</c:v>
                </c:pt>
                <c:pt idx="13" formatCode="#,##0">
                  <c:v>7568</c:v>
                </c:pt>
                <c:pt idx="14" formatCode="#,##0">
                  <c:v>8737</c:v>
                </c:pt>
                <c:pt idx="15" formatCode="#,##0">
                  <c:v>9986</c:v>
                </c:pt>
                <c:pt idx="16" formatCode="#,##0">
                  <c:v>11329</c:v>
                </c:pt>
                <c:pt idx="17" formatCode="#,##0">
                  <c:v>12767</c:v>
                </c:pt>
                <c:pt idx="18" formatCode="#,##0">
                  <c:v>14300</c:v>
                </c:pt>
                <c:pt idx="19" formatCode="#,##0">
                  <c:v>15917</c:v>
                </c:pt>
                <c:pt idx="20" formatCode="#,##0">
                  <c:v>17645</c:v>
                </c:pt>
                <c:pt idx="21" formatCode="#,##0">
                  <c:v>19454</c:v>
                </c:pt>
                <c:pt idx="22" formatCode="#,##0">
                  <c:v>21358</c:v>
                </c:pt>
                <c:pt idx="23" formatCode="#,##0">
                  <c:v>23356</c:v>
                </c:pt>
                <c:pt idx="24" formatCode="#,##0">
                  <c:v>25449</c:v>
                </c:pt>
                <c:pt idx="25" formatCode="#,##0">
                  <c:v>27650</c:v>
                </c:pt>
              </c:numCache>
            </c:numRef>
          </c:val>
          <c:smooth val="0"/>
          <c:extLst>
            <c:ext xmlns:c16="http://schemas.microsoft.com/office/drawing/2014/chart" uri="{C3380CC4-5D6E-409C-BE32-E72D297353CC}">
              <c16:uniqueId val="{00000001-657F-44DB-A911-CF84490DFC8E}"/>
            </c:ext>
          </c:extLst>
        </c:ser>
        <c:dLbls>
          <c:showLegendKey val="0"/>
          <c:showVal val="0"/>
          <c:showCatName val="0"/>
          <c:showSerName val="0"/>
          <c:showPercent val="0"/>
          <c:showBubbleSize val="0"/>
        </c:dLbls>
        <c:smooth val="0"/>
        <c:axId val="108843776"/>
        <c:axId val="108845312"/>
      </c:lineChart>
      <c:catAx>
        <c:axId val="108843776"/>
        <c:scaling>
          <c:orientation val="minMax"/>
        </c:scaling>
        <c:delete val="0"/>
        <c:axPos val="b"/>
        <c:numFmt formatCode="General" sourceLinked="1"/>
        <c:majorTickMark val="none"/>
        <c:minorTickMark val="none"/>
        <c:tickLblPos val="nextTo"/>
        <c:crossAx val="108845312"/>
        <c:crosses val="autoZero"/>
        <c:auto val="1"/>
        <c:lblAlgn val="ctr"/>
        <c:lblOffset val="100"/>
        <c:tickLblSkip val="2"/>
        <c:noMultiLvlLbl val="0"/>
      </c:catAx>
      <c:valAx>
        <c:axId val="108845312"/>
        <c:scaling>
          <c:orientation val="minMax"/>
        </c:scaling>
        <c:delete val="0"/>
        <c:axPos val="l"/>
        <c:majorGridlines/>
        <c:title>
          <c:tx>
            <c:rich>
              <a:bodyPr rot="-5400000" vert="horz"/>
              <a:lstStyle/>
              <a:p>
                <a:pPr>
                  <a:defRPr b="0"/>
                </a:pPr>
                <a:r>
                  <a:rPr lang="sv-SE" b="0"/>
                  <a:t>Kronor</a:t>
                </a:r>
              </a:p>
            </c:rich>
          </c:tx>
          <c:overlay val="0"/>
        </c:title>
        <c:numFmt formatCode="General" sourceLinked="1"/>
        <c:majorTickMark val="none"/>
        <c:minorTickMark val="none"/>
        <c:tickLblPos val="nextTo"/>
        <c:crossAx val="108843776"/>
        <c:crosses val="autoZero"/>
        <c:crossBetween val="midCat"/>
      </c:valAx>
    </c:plotArea>
    <c:legend>
      <c:legendPos val="r"/>
      <c:overlay val="0"/>
    </c:legend>
    <c:plotVisOnly val="1"/>
    <c:dispBlanksAs val="gap"/>
    <c:showDLblsOverMax val="0"/>
  </c:chart>
  <c:spPr>
    <a:ln w="19050">
      <a:solidFill>
        <a:sysClr val="windowText" lastClr="000000"/>
      </a:solid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1"/>
            </a:pPr>
            <a:r>
              <a:rPr lang="sv-SE" sz="1050" b="1" i="0" u="none" strike="noStrike" baseline="0">
                <a:effectLst/>
              </a:rPr>
              <a:t>Marginalkostnad för buller från väg- respektive tågtrafik (störningseffekter och hälsoeffekter) vid vistelse utomhus och inomhus. Total kostnad i kr per person och år. Prisnivå 2014.</a:t>
            </a:r>
            <a:endParaRPr lang="sv-SE" sz="1050" b="1"/>
          </a:p>
        </c:rich>
      </c:tx>
      <c:overlay val="0"/>
    </c:title>
    <c:autoTitleDeleted val="0"/>
    <c:plotArea>
      <c:layout/>
      <c:lineChart>
        <c:grouping val="standard"/>
        <c:varyColors val="0"/>
        <c:ser>
          <c:idx val="1"/>
          <c:order val="0"/>
          <c:tx>
            <c:strRef>
              <c:f>'Buller, forts.'!$C$4</c:f>
              <c:strCache>
                <c:ptCount val="1"/>
                <c:pt idx="0">
                  <c:v>Marginalkostnad vägtrafik (kr/person/år)</c:v>
                </c:pt>
              </c:strCache>
            </c:strRef>
          </c:tx>
          <c:marker>
            <c:symbol val="none"/>
          </c:marker>
          <c:cat>
            <c:numRef>
              <c:f>'Buller, forts.'!$A$6:$A$30</c:f>
              <c:numCache>
                <c:formatCode>General</c:formatCode>
                <c:ptCount val="25"/>
                <c:pt idx="0">
                  <c:v>51</c:v>
                </c:pt>
                <c:pt idx="1">
                  <c:v>52</c:v>
                </c:pt>
                <c:pt idx="2">
                  <c:v>53</c:v>
                </c:pt>
                <c:pt idx="3">
                  <c:v>54</c:v>
                </c:pt>
                <c:pt idx="4">
                  <c:v>55</c:v>
                </c:pt>
                <c:pt idx="5">
                  <c:v>56</c:v>
                </c:pt>
                <c:pt idx="6">
                  <c:v>57</c:v>
                </c:pt>
                <c:pt idx="7">
                  <c:v>58</c:v>
                </c:pt>
                <c:pt idx="8">
                  <c:v>59</c:v>
                </c:pt>
                <c:pt idx="9">
                  <c:v>60</c:v>
                </c:pt>
                <c:pt idx="10">
                  <c:v>61</c:v>
                </c:pt>
                <c:pt idx="11">
                  <c:v>62</c:v>
                </c:pt>
                <c:pt idx="12">
                  <c:v>63</c:v>
                </c:pt>
                <c:pt idx="13">
                  <c:v>64</c:v>
                </c:pt>
                <c:pt idx="14">
                  <c:v>65</c:v>
                </c:pt>
                <c:pt idx="15">
                  <c:v>66</c:v>
                </c:pt>
                <c:pt idx="16">
                  <c:v>67</c:v>
                </c:pt>
                <c:pt idx="17">
                  <c:v>68</c:v>
                </c:pt>
                <c:pt idx="18">
                  <c:v>69</c:v>
                </c:pt>
                <c:pt idx="19">
                  <c:v>70</c:v>
                </c:pt>
                <c:pt idx="20">
                  <c:v>71</c:v>
                </c:pt>
                <c:pt idx="21">
                  <c:v>72</c:v>
                </c:pt>
                <c:pt idx="22">
                  <c:v>73</c:v>
                </c:pt>
                <c:pt idx="23">
                  <c:v>74</c:v>
                </c:pt>
                <c:pt idx="24">
                  <c:v>75</c:v>
                </c:pt>
              </c:numCache>
            </c:numRef>
          </c:cat>
          <c:val>
            <c:numRef>
              <c:f>'Buller, forts.'!$C$6:$C$30</c:f>
              <c:numCache>
                <c:formatCode>General</c:formatCode>
                <c:ptCount val="25"/>
                <c:pt idx="0">
                  <c:v>328</c:v>
                </c:pt>
                <c:pt idx="1">
                  <c:v>502</c:v>
                </c:pt>
                <c:pt idx="2">
                  <c:v>675</c:v>
                </c:pt>
                <c:pt idx="3">
                  <c:v>848</c:v>
                </c:pt>
                <c:pt idx="4">
                  <c:v>1021</c:v>
                </c:pt>
                <c:pt idx="5">
                  <c:v>1194</c:v>
                </c:pt>
                <c:pt idx="6">
                  <c:v>1368</c:v>
                </c:pt>
                <c:pt idx="7">
                  <c:v>1609</c:v>
                </c:pt>
                <c:pt idx="8">
                  <c:v>1769</c:v>
                </c:pt>
                <c:pt idx="9">
                  <c:v>1970</c:v>
                </c:pt>
                <c:pt idx="10">
                  <c:v>2156</c:v>
                </c:pt>
                <c:pt idx="11">
                  <c:v>2357</c:v>
                </c:pt>
                <c:pt idx="12">
                  <c:v>2557</c:v>
                </c:pt>
                <c:pt idx="13">
                  <c:v>2745</c:v>
                </c:pt>
                <c:pt idx="14">
                  <c:v>2931</c:v>
                </c:pt>
                <c:pt idx="15">
                  <c:v>3132</c:v>
                </c:pt>
                <c:pt idx="16">
                  <c:v>3332</c:v>
                </c:pt>
                <c:pt idx="17">
                  <c:v>3533</c:v>
                </c:pt>
                <c:pt idx="18">
                  <c:v>3723</c:v>
                </c:pt>
                <c:pt idx="19">
                  <c:v>3940</c:v>
                </c:pt>
                <c:pt idx="20">
                  <c:v>4127</c:v>
                </c:pt>
                <c:pt idx="21">
                  <c:v>4328</c:v>
                </c:pt>
                <c:pt idx="22">
                  <c:v>4528</c:v>
                </c:pt>
                <c:pt idx="23">
                  <c:v>4729</c:v>
                </c:pt>
                <c:pt idx="24">
                  <c:v>4943</c:v>
                </c:pt>
              </c:numCache>
            </c:numRef>
          </c:val>
          <c:smooth val="0"/>
          <c:extLst>
            <c:ext xmlns:c16="http://schemas.microsoft.com/office/drawing/2014/chart" uri="{C3380CC4-5D6E-409C-BE32-E72D297353CC}">
              <c16:uniqueId val="{00000000-D8BD-42F7-A961-1C71EA69DBB9}"/>
            </c:ext>
          </c:extLst>
        </c:ser>
        <c:ser>
          <c:idx val="2"/>
          <c:order val="1"/>
          <c:tx>
            <c:strRef>
              <c:f>'Buller, forts.'!$E$4</c:f>
              <c:strCache>
                <c:ptCount val="1"/>
                <c:pt idx="0">
                  <c:v>Marginalkostnad tågtrafik (kr/person/år)</c:v>
                </c:pt>
              </c:strCache>
            </c:strRef>
          </c:tx>
          <c:marker>
            <c:symbol val="none"/>
          </c:marker>
          <c:cat>
            <c:numRef>
              <c:f>'Buller, forts.'!$A$6:$A$30</c:f>
              <c:numCache>
                <c:formatCode>General</c:formatCode>
                <c:ptCount val="25"/>
                <c:pt idx="0">
                  <c:v>51</c:v>
                </c:pt>
                <c:pt idx="1">
                  <c:v>52</c:v>
                </c:pt>
                <c:pt idx="2">
                  <c:v>53</c:v>
                </c:pt>
                <c:pt idx="3">
                  <c:v>54</c:v>
                </c:pt>
                <c:pt idx="4">
                  <c:v>55</c:v>
                </c:pt>
                <c:pt idx="5">
                  <c:v>56</c:v>
                </c:pt>
                <c:pt idx="6">
                  <c:v>57</c:v>
                </c:pt>
                <c:pt idx="7">
                  <c:v>58</c:v>
                </c:pt>
                <c:pt idx="8">
                  <c:v>59</c:v>
                </c:pt>
                <c:pt idx="9">
                  <c:v>60</c:v>
                </c:pt>
                <c:pt idx="10">
                  <c:v>61</c:v>
                </c:pt>
                <c:pt idx="11">
                  <c:v>62</c:v>
                </c:pt>
                <c:pt idx="12">
                  <c:v>63</c:v>
                </c:pt>
                <c:pt idx="13">
                  <c:v>64</c:v>
                </c:pt>
                <c:pt idx="14">
                  <c:v>65</c:v>
                </c:pt>
                <c:pt idx="15">
                  <c:v>66</c:v>
                </c:pt>
                <c:pt idx="16">
                  <c:v>67</c:v>
                </c:pt>
                <c:pt idx="17">
                  <c:v>68</c:v>
                </c:pt>
                <c:pt idx="18">
                  <c:v>69</c:v>
                </c:pt>
                <c:pt idx="19">
                  <c:v>70</c:v>
                </c:pt>
                <c:pt idx="20">
                  <c:v>71</c:v>
                </c:pt>
                <c:pt idx="21">
                  <c:v>72</c:v>
                </c:pt>
                <c:pt idx="22">
                  <c:v>73</c:v>
                </c:pt>
                <c:pt idx="23">
                  <c:v>74</c:v>
                </c:pt>
                <c:pt idx="24">
                  <c:v>75</c:v>
                </c:pt>
              </c:numCache>
            </c:numRef>
          </c:cat>
          <c:val>
            <c:numRef>
              <c:f>'Buller, forts.'!$E$6:$E$30</c:f>
              <c:numCache>
                <c:formatCode>General</c:formatCode>
                <c:ptCount val="25"/>
                <c:pt idx="0">
                  <c:v>130</c:v>
                </c:pt>
                <c:pt idx="1">
                  <c:v>197</c:v>
                </c:pt>
                <c:pt idx="2">
                  <c:v>264</c:v>
                </c:pt>
                <c:pt idx="3">
                  <c:v>332</c:v>
                </c:pt>
                <c:pt idx="4">
                  <c:v>398</c:v>
                </c:pt>
                <c:pt idx="5">
                  <c:v>466</c:v>
                </c:pt>
                <c:pt idx="6">
                  <c:v>534</c:v>
                </c:pt>
                <c:pt idx="7">
                  <c:v>668</c:v>
                </c:pt>
                <c:pt idx="8">
                  <c:v>723</c:v>
                </c:pt>
                <c:pt idx="9">
                  <c:v>817</c:v>
                </c:pt>
                <c:pt idx="10">
                  <c:v>898</c:v>
                </c:pt>
                <c:pt idx="11">
                  <c:v>992</c:v>
                </c:pt>
                <c:pt idx="12">
                  <c:v>1087</c:v>
                </c:pt>
                <c:pt idx="13">
                  <c:v>1169</c:v>
                </c:pt>
                <c:pt idx="14">
                  <c:v>1249</c:v>
                </c:pt>
                <c:pt idx="15">
                  <c:v>1343</c:v>
                </c:pt>
                <c:pt idx="16">
                  <c:v>1438</c:v>
                </c:pt>
                <c:pt idx="17">
                  <c:v>1533</c:v>
                </c:pt>
                <c:pt idx="18">
                  <c:v>1617</c:v>
                </c:pt>
                <c:pt idx="19">
                  <c:v>1728</c:v>
                </c:pt>
                <c:pt idx="20">
                  <c:v>1809</c:v>
                </c:pt>
                <c:pt idx="21">
                  <c:v>1904</c:v>
                </c:pt>
                <c:pt idx="22">
                  <c:v>1998</c:v>
                </c:pt>
                <c:pt idx="23">
                  <c:v>2093</c:v>
                </c:pt>
                <c:pt idx="24">
                  <c:v>2201</c:v>
                </c:pt>
              </c:numCache>
            </c:numRef>
          </c:val>
          <c:smooth val="0"/>
          <c:extLst>
            <c:ext xmlns:c16="http://schemas.microsoft.com/office/drawing/2014/chart" uri="{C3380CC4-5D6E-409C-BE32-E72D297353CC}">
              <c16:uniqueId val="{00000001-D8BD-42F7-A961-1C71EA69DBB9}"/>
            </c:ext>
          </c:extLst>
        </c:ser>
        <c:dLbls>
          <c:showLegendKey val="0"/>
          <c:showVal val="0"/>
          <c:showCatName val="0"/>
          <c:showSerName val="0"/>
          <c:showPercent val="0"/>
          <c:showBubbleSize val="0"/>
        </c:dLbls>
        <c:smooth val="0"/>
        <c:axId val="112960256"/>
        <c:axId val="112961792"/>
      </c:lineChart>
      <c:catAx>
        <c:axId val="112960256"/>
        <c:scaling>
          <c:orientation val="minMax"/>
        </c:scaling>
        <c:delete val="0"/>
        <c:axPos val="b"/>
        <c:numFmt formatCode="General" sourceLinked="1"/>
        <c:majorTickMark val="none"/>
        <c:minorTickMark val="none"/>
        <c:tickLblPos val="nextTo"/>
        <c:crossAx val="112961792"/>
        <c:crosses val="autoZero"/>
        <c:auto val="1"/>
        <c:lblAlgn val="ctr"/>
        <c:lblOffset val="100"/>
        <c:tickLblSkip val="2"/>
        <c:noMultiLvlLbl val="0"/>
      </c:catAx>
      <c:valAx>
        <c:axId val="112961792"/>
        <c:scaling>
          <c:orientation val="minMax"/>
        </c:scaling>
        <c:delete val="0"/>
        <c:axPos val="l"/>
        <c:majorGridlines/>
        <c:title>
          <c:tx>
            <c:rich>
              <a:bodyPr rot="-5400000" vert="horz"/>
              <a:lstStyle/>
              <a:p>
                <a:pPr>
                  <a:defRPr b="0"/>
                </a:pPr>
                <a:r>
                  <a:rPr lang="sv-SE" b="0"/>
                  <a:t>Kronor</a:t>
                </a:r>
              </a:p>
            </c:rich>
          </c:tx>
          <c:overlay val="0"/>
        </c:title>
        <c:numFmt formatCode="General" sourceLinked="1"/>
        <c:majorTickMark val="none"/>
        <c:minorTickMark val="none"/>
        <c:tickLblPos val="nextTo"/>
        <c:crossAx val="112960256"/>
        <c:crosses val="autoZero"/>
        <c:crossBetween val="midCat"/>
      </c:valAx>
    </c:plotArea>
    <c:legend>
      <c:legendPos val="r"/>
      <c:overlay val="0"/>
    </c:legend>
    <c:plotVisOnly val="1"/>
    <c:dispBlanksAs val="gap"/>
    <c:showDLblsOverMax val="0"/>
  </c:chart>
  <c:spPr>
    <a:ln w="19050">
      <a:solidFill>
        <a:sysClr val="windowText" lastClr="000000"/>
      </a:solidFill>
    </a:ln>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48746</xdr:colOff>
      <xdr:row>3</xdr:row>
      <xdr:rowOff>167527</xdr:rowOff>
    </xdr:from>
    <xdr:ext cx="5686426" cy="6636945"/>
    <xdr:sp macro="" textlink="">
      <xdr:nvSpPr>
        <xdr:cNvPr id="3" name="textruta 2">
          <a:extLst>
            <a:ext uri="{FF2B5EF4-FFF2-40B4-BE49-F238E27FC236}">
              <a16:creationId xmlns:a16="http://schemas.microsoft.com/office/drawing/2014/main" id="{00000000-0008-0000-0000-000003000000}"/>
            </a:ext>
          </a:extLst>
        </xdr:cNvPr>
        <xdr:cNvSpPr txBox="1"/>
      </xdr:nvSpPr>
      <xdr:spPr>
        <a:xfrm>
          <a:off x="48746" y="911598"/>
          <a:ext cx="5686426" cy="6636945"/>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t">
          <a:spAutoFit/>
        </a:bodyPr>
        <a:lstStyle/>
        <a:p>
          <a:r>
            <a:rPr lang="sv-SE" sz="1100"/>
            <a:t>Denna databas över samhällsekonomiska</a:t>
          </a:r>
          <a:r>
            <a:rPr lang="sv-SE" sz="1100" baseline="0"/>
            <a:t> priser är i första hand avsedd för </a:t>
          </a:r>
          <a:r>
            <a:rPr lang="sv-SE" sz="1100" baseline="0">
              <a:solidFill>
                <a:sysClr val="windowText" lastClr="000000"/>
              </a:solidFill>
            </a:rPr>
            <a:t>miljömålsm</a:t>
          </a:r>
          <a:r>
            <a:rPr lang="sv-SE" sz="1100" baseline="0"/>
            <a:t>yndigheternas arbete med samhällsekonomsk analys. Den är öppen även för andra användare.</a:t>
          </a:r>
        </a:p>
        <a:p>
          <a:endParaRPr lang="sv-SE" sz="1100" baseline="0"/>
        </a:p>
        <a:p>
          <a:pPr marL="0" marR="0" indent="0" defTabSz="914400" eaLnBrk="1" fontAlgn="auto" latinLnBrk="0" hangingPunct="1">
            <a:lnSpc>
              <a:spcPct val="100000"/>
            </a:lnSpc>
            <a:spcBef>
              <a:spcPts val="0"/>
            </a:spcBef>
            <a:spcAft>
              <a:spcPts val="0"/>
            </a:spcAft>
            <a:buClrTx/>
            <a:buSzTx/>
            <a:buFontTx/>
            <a:buNone/>
            <a:tabLst/>
            <a:defRPr/>
          </a:pPr>
          <a:r>
            <a:rPr lang="sv-SE" sz="1100" baseline="0">
              <a:solidFill>
                <a:schemeClr val="tx1"/>
              </a:solidFill>
              <a:effectLst/>
              <a:latin typeface="+mn-lt"/>
              <a:ea typeface="+mn-ea"/>
              <a:cs typeface="+mn-cs"/>
            </a:rPr>
            <a:t>Det är användarens ansvar att tillämpa priserna i databasen i databasen eller inte. Priserna är behäftade med större eller mindre osäkerhet. Även låg- och högpriserna är mer eller mindre osäkra, men bör avgränsa det intervall  inom vilket priserna ligger.</a:t>
          </a:r>
          <a:endParaRPr lang="sv-SE">
            <a:effectLst/>
          </a:endParaRPr>
        </a:p>
        <a:p>
          <a:endParaRPr lang="sv-SE" sz="1100" baseline="0"/>
        </a:p>
        <a:p>
          <a:r>
            <a:rPr lang="sv-SE" sz="1100" baseline="0"/>
            <a:t>Uppgifterna i databasen är baserade på bästa tillgängliga underlag och metoder som funnits tillgängliga. De bör väl förankrade genom empiriska studier och i vetenskapligt väletablerade metoder. Grunden för </a:t>
          </a:r>
          <a:r>
            <a:rPr lang="sv-SE" sz="1100" baseline="0">
              <a:solidFill>
                <a:schemeClr val="tx1"/>
              </a:solidFill>
              <a:effectLst/>
              <a:latin typeface="+mn-lt"/>
              <a:ea typeface="+mn-ea"/>
              <a:cs typeface="+mn-cs"/>
            </a:rPr>
            <a:t>priserna som databasen innehåller och de samhällsekonomska analyser som dessa ska användas för är nationalekonomisk välfärdsteori.</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Priserna avser enbart värdet av marginella eller mindre effekter. För större effekter kan priset vara annorlunda.</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Förutom de referenser till värderingsstudier och annat underlag som databasen innehåller finns mer utförliga uppgifter om hur priserna fastställts i dokumentet XXXX.doc, Länk XXXXX.</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Denna prisdatabas innehåller samhällsekonomiska schablonvärden m.m. för ett urval miljö- och hälsoeffekter. Estimaten gäller för Sverige om inget annat anges. På flera miljömålsmyndigheter finns liknande prisdatabaser med uppgifter om kostnader för arbetskraft, administratioråvaror, maskintimmar osv.  liksom om transaktionskostnader och räntor.</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Ange gärna databasen som källa, men enbart som komplement till de originalstudier som priserna är baserade på.</a:t>
          </a:r>
        </a:p>
        <a:p>
          <a:endParaRPr lang="sv-SE" sz="1100" baseline="0">
            <a:solidFill>
              <a:schemeClr val="tx1"/>
            </a:solidFill>
            <a:effectLst/>
            <a:latin typeface="+mn-lt"/>
            <a:ea typeface="+mn-ea"/>
            <a:cs typeface="+mn-cs"/>
          </a:endParaRPr>
        </a:p>
        <a:p>
          <a:r>
            <a:rPr lang="sv-SE" sz="1100" baseline="0">
              <a:solidFill>
                <a:sysClr val="windowText" lastClr="000000"/>
              </a:solidFill>
              <a:effectLst/>
              <a:latin typeface="+mn-lt"/>
              <a:ea typeface="+mn-ea"/>
              <a:cs typeface="+mn-cs"/>
            </a:rPr>
            <a:t>Databasen revideras och kompletteras </a:t>
          </a:r>
          <a:r>
            <a:rPr lang="sv-SE" sz="1100" i="1" baseline="0">
              <a:solidFill>
                <a:sysClr val="windowText" lastClr="000000"/>
              </a:solidFill>
              <a:effectLst/>
              <a:latin typeface="+mn-lt"/>
              <a:ea typeface="+mn-ea"/>
              <a:cs typeface="+mn-cs"/>
            </a:rPr>
            <a:t>ad hoc</a:t>
          </a:r>
          <a:r>
            <a:rPr lang="sv-SE" sz="1100" baseline="0">
              <a:solidFill>
                <a:sysClr val="windowText" lastClr="000000"/>
              </a:solidFill>
              <a:effectLst/>
              <a:latin typeface="+mn-lt"/>
              <a:ea typeface="+mn-ea"/>
              <a:cs typeface="+mn-cs"/>
            </a:rPr>
            <a:t> då nytt  underlag har inkommit. Beslut om ändringar och kompletteringar tas av miljömålsmyndigheternas nätverk "Samhällsekonomisk plattform" som sammanträder vid Naturvårdsverket.</a:t>
          </a:r>
        </a:p>
        <a:p>
          <a:endParaRPr lang="sv-SE" sz="1100" baseline="0"/>
        </a:p>
        <a:p>
          <a:r>
            <a:rPr lang="sv-SE" sz="1100" baseline="0"/>
            <a:t>Databasen behöver uppdateras, revideras och kompletteras för att hållas aktuell och vara relevant.  V</a:t>
          </a:r>
          <a:r>
            <a:rPr lang="sv-SE" sz="1100">
              <a:solidFill>
                <a:schemeClr val="tx1"/>
              </a:solidFill>
              <a:effectLst/>
              <a:latin typeface="+mn-lt"/>
              <a:ea typeface="+mn-ea"/>
              <a:cs typeface="+mn-cs"/>
            </a:rPr>
            <a:t>änligen kontakta Johanna Farelius, Naturvårdsverket, för synpunkter, bidrag och frågor</a:t>
          </a:r>
          <a:r>
            <a:rPr lang="sv-SE" sz="1100" baseline="0">
              <a:solidFill>
                <a:schemeClr val="tx1"/>
              </a:solidFill>
              <a:effectLst/>
              <a:latin typeface="+mn-lt"/>
              <a:ea typeface="+mn-ea"/>
              <a:cs typeface="+mn-cs"/>
            </a:rPr>
            <a:t> (johanna.farelius@naturvardsverket.se). </a:t>
          </a:r>
          <a:endParaRPr lang="sv-SE" sz="1100" baseline="0"/>
        </a:p>
        <a:p>
          <a:endParaRPr lang="sv-SE" sz="1100" baseline="0"/>
        </a:p>
        <a:p>
          <a:r>
            <a:rPr lang="sv-SE" sz="1100" baseline="0">
              <a:solidFill>
                <a:sysClr val="windowText" lastClr="000000"/>
              </a:solidFill>
            </a:rPr>
            <a:t>Ansvarig för databasen är Johanna Farelius, Naturvårdsverket.</a:t>
          </a:r>
          <a:endParaRPr lang="sv-SE" sz="1100" baseline="0">
            <a:solidFill>
              <a:srgbClr val="FF0000"/>
            </a:solidFill>
          </a:endParaRPr>
        </a:p>
        <a:p>
          <a:endParaRPr lang="sv-SE" sz="1100">
            <a:solidFill>
              <a:srgbClr val="FF0000"/>
            </a:solidFill>
          </a:endParaRPr>
        </a:p>
        <a:p>
          <a:r>
            <a:rPr lang="sv-SE" sz="1100">
              <a:solidFill>
                <a:sysClr val="windowText" lastClr="000000"/>
              </a:solidFill>
            </a:rPr>
            <a:t>. </a:t>
          </a:r>
          <a:endParaRPr lang="sv-SE" sz="1100">
            <a:solidFill>
              <a:srgbClr val="FF0000"/>
            </a:solidFill>
          </a:endParaRPr>
        </a:p>
      </xdr:txBody>
    </xdr:sp>
    <xdr:clientData/>
  </xdr:oneCellAnchor>
  <xdr:oneCellAnchor>
    <xdr:from>
      <xdr:col>0</xdr:col>
      <xdr:colOff>33057</xdr:colOff>
      <xdr:row>39</xdr:row>
      <xdr:rowOff>176492</xdr:rowOff>
    </xdr:from>
    <xdr:ext cx="5695951" cy="773417"/>
    <xdr:sp macro="" textlink="">
      <xdr:nvSpPr>
        <xdr:cNvPr id="5" name="textruta 4">
          <a:extLst>
            <a:ext uri="{FF2B5EF4-FFF2-40B4-BE49-F238E27FC236}">
              <a16:creationId xmlns:a16="http://schemas.microsoft.com/office/drawing/2014/main" id="{00000000-0008-0000-0000-000005000000}"/>
            </a:ext>
          </a:extLst>
        </xdr:cNvPr>
        <xdr:cNvSpPr txBox="1"/>
      </xdr:nvSpPr>
      <xdr:spPr>
        <a:xfrm>
          <a:off x="33057" y="7375151"/>
          <a:ext cx="5695951" cy="773417"/>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wrap="square" rtlCol="0" anchor="t">
          <a:spAutoFit/>
        </a:bodyPr>
        <a:lstStyle/>
        <a:p>
          <a:pPr algn="l"/>
          <a:r>
            <a:rPr lang="sv-SE" sz="1200" b="0"/>
            <a:t>Förklaringar</a:t>
          </a:r>
          <a:endParaRPr lang="sv-SE" sz="1050" b="0"/>
        </a:p>
        <a:p>
          <a:r>
            <a:rPr lang="sv-SE" sz="1050" b="1"/>
            <a:t>Baspris</a:t>
          </a:r>
          <a:r>
            <a:rPr lang="sv-SE" sz="1050"/>
            <a:t> -</a:t>
          </a:r>
          <a:r>
            <a:rPr lang="sv-SE" sz="1050" baseline="0"/>
            <a:t> </a:t>
          </a:r>
          <a:r>
            <a:rPr lang="sv-SE" sz="1050"/>
            <a:t>Det pris som ska användas i "mest troligt"-kalkylerna </a:t>
          </a:r>
        </a:p>
        <a:p>
          <a:r>
            <a:rPr lang="sv-SE" sz="1050" b="1"/>
            <a:t>Lågpris</a:t>
          </a:r>
          <a:r>
            <a:rPr lang="sv-SE" sz="1050"/>
            <a:t> - Det pris som ska användas i känslighetsanalys om effekten värderas mindre än förväntat </a:t>
          </a:r>
        </a:p>
        <a:p>
          <a:r>
            <a:rPr lang="sv-SE" sz="1050" b="1"/>
            <a:t>Högpris</a:t>
          </a:r>
          <a:r>
            <a:rPr lang="sv-SE" sz="1050"/>
            <a:t>  - Det pris som ska användas i känslighetsanalys om effekten värderas högre än förväntat </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5</xdr:col>
      <xdr:colOff>978273</xdr:colOff>
      <xdr:row>4</xdr:row>
      <xdr:rowOff>104775</xdr:rowOff>
    </xdr:from>
    <xdr:to>
      <xdr:col>14</xdr:col>
      <xdr:colOff>478212</xdr:colOff>
      <xdr:row>16</xdr:row>
      <xdr:rowOff>179295</xdr:rowOff>
    </xdr:to>
    <xdr:graphicFrame macro="">
      <xdr:nvGraphicFramePr>
        <xdr:cNvPr id="3" name="Diagram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974913</xdr:colOff>
      <xdr:row>17</xdr:row>
      <xdr:rowOff>104774</xdr:rowOff>
    </xdr:from>
    <xdr:to>
      <xdr:col>14</xdr:col>
      <xdr:colOff>455520</xdr:colOff>
      <xdr:row>29</xdr:row>
      <xdr:rowOff>179294</xdr:rowOff>
    </xdr:to>
    <xdr:graphicFrame macro="">
      <xdr:nvGraphicFramePr>
        <xdr:cNvPr id="4" name="Diagram 3">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L&#229;ngtid/12_aktiv_forvaltning/Kalkylmetoder%20prisdatabas/Arbetsdokument/Samh&#228;llsekonomiska%20metoder%20och%20data/Om%20priser/Sorter%20+%20priser%20f&#246;r%20&#197;tg&#228;rdernas%20effekter%20g&#228;llande%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rt, enhet"/>
      <sheetName val="Prislista"/>
      <sheetName val="Blad1"/>
    </sheetNames>
    <sheetDataSet>
      <sheetData sheetId="0"/>
      <sheetData sheetId="1" refreshError="1"/>
      <sheetData sheetId="2" refreshError="1"/>
    </sheetDataSet>
  </externalBook>
</externalLink>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zoomScaleNormal="100" workbookViewId="0">
      <selection activeCell="J8" sqref="J8"/>
    </sheetView>
  </sheetViews>
  <sheetFormatPr defaultRowHeight="15" x14ac:dyDescent="0.25"/>
  <cols>
    <col min="1" max="1" width="37" customWidth="1"/>
    <col min="2" max="2" width="11.140625" customWidth="1"/>
    <col min="10" max="10" width="9.140625" style="35"/>
    <col min="11" max="11" width="9.140625" style="38"/>
  </cols>
  <sheetData>
    <row r="1" spans="1:11" s="99" customFormat="1" ht="28.5" x14ac:dyDescent="0.45">
      <c r="A1" s="165" t="s">
        <v>221</v>
      </c>
      <c r="J1" s="100"/>
      <c r="K1" s="101"/>
    </row>
    <row r="2" spans="1:11" ht="15.75" x14ac:dyDescent="0.25">
      <c r="A2" s="164" t="s">
        <v>216</v>
      </c>
      <c r="B2" s="34">
        <v>42898</v>
      </c>
    </row>
    <row r="4" spans="1:11" x14ac:dyDescent="0.25">
      <c r="I4" s="37"/>
      <c r="J4" s="38"/>
    </row>
    <row r="5" spans="1:11" x14ac:dyDescent="0.25">
      <c r="I5" s="36"/>
      <c r="J5" s="38"/>
    </row>
    <row r="6" spans="1:11" x14ac:dyDescent="0.25">
      <c r="I6" s="37"/>
      <c r="J6" s="39"/>
    </row>
    <row r="7" spans="1:11" x14ac:dyDescent="0.25">
      <c r="I7" s="37"/>
      <c r="J7" s="39"/>
    </row>
    <row r="9" spans="1:11" x14ac:dyDescent="0.25">
      <c r="J9" s="37"/>
    </row>
    <row r="22" spans="9:10" x14ac:dyDescent="0.25">
      <c r="I22" s="37"/>
      <c r="J22" s="38"/>
    </row>
    <row r="23" spans="9:10" x14ac:dyDescent="0.25">
      <c r="I23" s="36"/>
      <c r="J23" s="38"/>
    </row>
    <row r="24" spans="9:10" x14ac:dyDescent="0.25">
      <c r="I24" s="37"/>
      <c r="J24" s="39"/>
    </row>
    <row r="25" spans="9:10" x14ac:dyDescent="0.25">
      <c r="I25" s="37"/>
      <c r="J25" s="39"/>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L26"/>
  <sheetViews>
    <sheetView tabSelected="1" topLeftCell="D1" zoomScaleNormal="100" workbookViewId="0">
      <pane ySplit="3" topLeftCell="A13" activePane="bottomLeft" state="frozen"/>
      <selection pane="bottomLeft" activeCell="L21" sqref="L21"/>
    </sheetView>
  </sheetViews>
  <sheetFormatPr defaultRowHeight="15" x14ac:dyDescent="0.25"/>
  <cols>
    <col min="1" max="1" width="37" customWidth="1"/>
    <col min="2" max="2" width="20.42578125" style="23" bestFit="1" customWidth="1"/>
    <col min="3" max="3" width="24.5703125" style="23" bestFit="1" customWidth="1"/>
    <col min="4" max="4" width="16.5703125" customWidth="1"/>
    <col min="5" max="6" width="13.140625" customWidth="1"/>
    <col min="7" max="7" width="20.5703125" style="23" customWidth="1"/>
    <col min="8" max="8" width="25.140625" style="23" customWidth="1"/>
    <col min="9" max="9" width="57.42578125" customWidth="1"/>
    <col min="10" max="10" width="32.5703125" style="12" customWidth="1"/>
    <col min="11" max="11" width="21.42578125" customWidth="1"/>
    <col min="12" max="12" width="48.28515625" customWidth="1"/>
  </cols>
  <sheetData>
    <row r="1" spans="1:12" s="95" customFormat="1" ht="26.25" x14ac:dyDescent="0.4">
      <c r="A1" s="94" t="s">
        <v>0</v>
      </c>
      <c r="I1" s="96"/>
    </row>
    <row r="2" spans="1:12" s="76" customFormat="1" ht="45.75" customHeight="1" x14ac:dyDescent="0.45">
      <c r="A2" s="104" t="s">
        <v>137</v>
      </c>
      <c r="D2" s="77"/>
    </row>
    <row r="3" spans="1:12" s="81" customFormat="1" ht="63.75" thickBot="1" x14ac:dyDescent="0.3">
      <c r="A3" s="78" t="s">
        <v>1</v>
      </c>
      <c r="B3" s="79" t="s">
        <v>200</v>
      </c>
      <c r="C3" s="78" t="s">
        <v>2</v>
      </c>
      <c r="D3" s="80" t="s">
        <v>134</v>
      </c>
      <c r="E3" s="79" t="s">
        <v>133</v>
      </c>
      <c r="F3" s="79" t="s">
        <v>132</v>
      </c>
      <c r="G3" s="79" t="s">
        <v>121</v>
      </c>
      <c r="H3" s="79" t="s">
        <v>120</v>
      </c>
      <c r="I3" s="78" t="s">
        <v>81</v>
      </c>
      <c r="J3" s="78" t="s">
        <v>3</v>
      </c>
      <c r="K3" s="78" t="s">
        <v>198</v>
      </c>
      <c r="L3" s="78" t="s">
        <v>4</v>
      </c>
    </row>
    <row r="4" spans="1:12" s="2" customFormat="1" ht="60" x14ac:dyDescent="0.25">
      <c r="A4" s="5" t="s">
        <v>112</v>
      </c>
      <c r="B4" s="20" t="s">
        <v>202</v>
      </c>
      <c r="C4" s="20" t="s">
        <v>94</v>
      </c>
      <c r="D4" s="27">
        <f>AVERAGE(E4:F4)</f>
        <v>11700000</v>
      </c>
      <c r="E4" s="28">
        <v>10700000</v>
      </c>
      <c r="F4" s="28">
        <v>12700000</v>
      </c>
      <c r="G4" s="20" t="s">
        <v>146</v>
      </c>
      <c r="H4" s="20" t="s">
        <v>145</v>
      </c>
      <c r="I4" s="1" t="s">
        <v>105</v>
      </c>
      <c r="J4" s="158" t="s">
        <v>218</v>
      </c>
      <c r="K4" s="167" t="s">
        <v>212</v>
      </c>
      <c r="L4" s="15"/>
    </row>
    <row r="5" spans="1:12" s="2" customFormat="1" ht="45" x14ac:dyDescent="0.25">
      <c r="A5" s="18" t="s">
        <v>107</v>
      </c>
      <c r="B5" s="20" t="s">
        <v>202</v>
      </c>
      <c r="C5" s="20" t="s">
        <v>110</v>
      </c>
      <c r="D5" s="28">
        <v>10700000</v>
      </c>
      <c r="E5" s="20"/>
      <c r="F5" s="28"/>
      <c r="G5" s="20" t="s">
        <v>146</v>
      </c>
      <c r="H5" s="20" t="s">
        <v>145</v>
      </c>
      <c r="I5" s="1" t="s">
        <v>105</v>
      </c>
      <c r="J5" s="158" t="s">
        <v>218</v>
      </c>
      <c r="K5" s="167" t="s">
        <v>212</v>
      </c>
      <c r="L5" s="15"/>
    </row>
    <row r="6" spans="1:12" s="2" customFormat="1" ht="45" x14ac:dyDescent="0.25">
      <c r="A6" s="18" t="s">
        <v>106</v>
      </c>
      <c r="B6" s="20" t="s">
        <v>202</v>
      </c>
      <c r="C6" s="20" t="s">
        <v>110</v>
      </c>
      <c r="D6" s="28">
        <v>12700000</v>
      </c>
      <c r="E6" s="20"/>
      <c r="F6" s="28"/>
      <c r="G6" s="20" t="s">
        <v>146</v>
      </c>
      <c r="H6" s="20" t="s">
        <v>145</v>
      </c>
      <c r="I6" s="1" t="s">
        <v>105</v>
      </c>
      <c r="J6" s="158" t="s">
        <v>218</v>
      </c>
      <c r="K6" s="167" t="s">
        <v>212</v>
      </c>
      <c r="L6" s="15"/>
    </row>
    <row r="7" spans="1:12" s="2" customFormat="1" ht="60" x14ac:dyDescent="0.25">
      <c r="A7" s="5" t="s">
        <v>113</v>
      </c>
      <c r="B7" s="20" t="s">
        <v>202</v>
      </c>
      <c r="C7" s="20" t="s">
        <v>95</v>
      </c>
      <c r="D7" s="27">
        <f t="shared" ref="D7" si="0">AVERAGE(E7:F7)</f>
        <v>13350000</v>
      </c>
      <c r="E7" s="28">
        <v>13300000</v>
      </c>
      <c r="F7" s="28">
        <v>13400000</v>
      </c>
      <c r="G7" s="20" t="s">
        <v>146</v>
      </c>
      <c r="H7" s="20" t="s">
        <v>145</v>
      </c>
      <c r="I7" s="1" t="s">
        <v>105</v>
      </c>
      <c r="J7" s="158" t="s">
        <v>218</v>
      </c>
      <c r="K7" s="167" t="s">
        <v>212</v>
      </c>
      <c r="L7" s="15"/>
    </row>
    <row r="8" spans="1:12" s="2" customFormat="1" ht="45" x14ac:dyDescent="0.25">
      <c r="A8" s="18" t="s">
        <v>108</v>
      </c>
      <c r="B8" s="20" t="s">
        <v>202</v>
      </c>
      <c r="C8" s="20" t="s">
        <v>110</v>
      </c>
      <c r="D8" s="28">
        <v>13300000</v>
      </c>
      <c r="E8" s="20"/>
      <c r="F8" s="28"/>
      <c r="G8" s="20" t="s">
        <v>146</v>
      </c>
      <c r="H8" s="20" t="s">
        <v>145</v>
      </c>
      <c r="I8" s="1" t="s">
        <v>105</v>
      </c>
      <c r="J8" s="158" t="s">
        <v>218</v>
      </c>
      <c r="K8" s="167" t="s">
        <v>212</v>
      </c>
      <c r="L8" s="15"/>
    </row>
    <row r="9" spans="1:12" s="2" customFormat="1" ht="45" x14ac:dyDescent="0.25">
      <c r="A9" s="18" t="s">
        <v>109</v>
      </c>
      <c r="B9" s="20" t="s">
        <v>202</v>
      </c>
      <c r="C9" s="20" t="s">
        <v>110</v>
      </c>
      <c r="D9" s="28">
        <v>13400000</v>
      </c>
      <c r="E9" s="20"/>
      <c r="F9" s="28"/>
      <c r="G9" s="20" t="s">
        <v>146</v>
      </c>
      <c r="H9" s="20" t="s">
        <v>145</v>
      </c>
      <c r="I9" s="1" t="s">
        <v>105</v>
      </c>
      <c r="J9" s="158" t="s">
        <v>218</v>
      </c>
      <c r="K9" s="167" t="s">
        <v>212</v>
      </c>
      <c r="L9" s="15"/>
    </row>
    <row r="10" spans="1:12" s="2" customFormat="1" x14ac:dyDescent="0.25">
      <c r="A10" s="18"/>
      <c r="B10" s="20"/>
      <c r="C10" s="20"/>
      <c r="D10" s="28"/>
      <c r="E10" s="20"/>
      <c r="F10" s="28"/>
      <c r="G10" s="20"/>
      <c r="H10" s="31"/>
      <c r="I10" s="1"/>
      <c r="J10" s="158"/>
      <c r="K10" s="167"/>
      <c r="L10" s="15"/>
    </row>
    <row r="11" spans="1:12" s="2" customFormat="1" ht="45" x14ac:dyDescent="0.25">
      <c r="A11" s="5" t="s">
        <v>115</v>
      </c>
      <c r="B11" s="20"/>
      <c r="C11" s="20"/>
      <c r="D11" s="20"/>
      <c r="E11" s="20"/>
      <c r="F11" s="20"/>
      <c r="G11" s="1"/>
      <c r="H11" s="31"/>
      <c r="I11" s="1"/>
      <c r="J11" s="7"/>
      <c r="K11" s="167"/>
      <c r="L11" s="1"/>
    </row>
    <row r="12" spans="1:12" s="2" customFormat="1" x14ac:dyDescent="0.25">
      <c r="A12" s="19" t="s">
        <v>100</v>
      </c>
      <c r="B12" s="20" t="s">
        <v>202</v>
      </c>
      <c r="C12" s="20" t="s">
        <v>66</v>
      </c>
      <c r="D12" s="27">
        <f t="shared" ref="D12:D17" si="1">AVERAGE(E12:F12)</f>
        <v>615</v>
      </c>
      <c r="E12" s="27">
        <v>560</v>
      </c>
      <c r="F12" s="27">
        <v>670</v>
      </c>
      <c r="G12" s="31" t="s">
        <v>147</v>
      </c>
      <c r="H12" s="20" t="s">
        <v>145</v>
      </c>
      <c r="I12" s="1" t="s">
        <v>105</v>
      </c>
      <c r="J12" s="158" t="s">
        <v>218</v>
      </c>
      <c r="K12" s="167" t="s">
        <v>212</v>
      </c>
      <c r="L12" s="1"/>
    </row>
    <row r="13" spans="1:12" s="2" customFormat="1" x14ac:dyDescent="0.25">
      <c r="A13" s="19" t="s">
        <v>101</v>
      </c>
      <c r="B13" s="20" t="s">
        <v>202</v>
      </c>
      <c r="C13" s="20" t="s">
        <v>66</v>
      </c>
      <c r="D13" s="27">
        <f t="shared" si="1"/>
        <v>10350</v>
      </c>
      <c r="E13" s="27">
        <v>9700</v>
      </c>
      <c r="F13" s="27">
        <v>11000</v>
      </c>
      <c r="G13" s="31" t="s">
        <v>147</v>
      </c>
      <c r="H13" s="20" t="s">
        <v>145</v>
      </c>
      <c r="I13" s="1" t="s">
        <v>105</v>
      </c>
      <c r="J13" s="158" t="s">
        <v>218</v>
      </c>
      <c r="K13" s="167" t="s">
        <v>212</v>
      </c>
      <c r="L13" s="1"/>
    </row>
    <row r="14" spans="1:12" s="2" customFormat="1" x14ac:dyDescent="0.25">
      <c r="A14" s="19" t="s">
        <v>102</v>
      </c>
      <c r="B14" s="20" t="s">
        <v>202</v>
      </c>
      <c r="C14" s="20" t="s">
        <v>66</v>
      </c>
      <c r="D14" s="27">
        <f t="shared" si="1"/>
        <v>4850</v>
      </c>
      <c r="E14" s="27">
        <v>4500</v>
      </c>
      <c r="F14" s="27">
        <v>5200</v>
      </c>
      <c r="G14" s="31" t="s">
        <v>147</v>
      </c>
      <c r="H14" s="20" t="s">
        <v>145</v>
      </c>
      <c r="I14" s="1" t="s">
        <v>105</v>
      </c>
      <c r="J14" s="158" t="s">
        <v>218</v>
      </c>
      <c r="K14" s="167" t="s">
        <v>212</v>
      </c>
      <c r="L14" s="1"/>
    </row>
    <row r="15" spans="1:12" s="2" customFormat="1" x14ac:dyDescent="0.25">
      <c r="A15" s="19" t="s">
        <v>103</v>
      </c>
      <c r="B15" s="20" t="s">
        <v>202</v>
      </c>
      <c r="C15" s="20" t="s">
        <v>66</v>
      </c>
      <c r="D15" s="27">
        <f t="shared" si="1"/>
        <v>3100</v>
      </c>
      <c r="E15" s="27">
        <v>2900</v>
      </c>
      <c r="F15" s="27">
        <v>3300</v>
      </c>
      <c r="G15" s="31" t="s">
        <v>147</v>
      </c>
      <c r="H15" s="20" t="s">
        <v>145</v>
      </c>
      <c r="I15" s="1" t="s">
        <v>105</v>
      </c>
      <c r="J15" s="158" t="s">
        <v>218</v>
      </c>
      <c r="K15" s="167" t="s">
        <v>212</v>
      </c>
      <c r="L15" s="1"/>
    </row>
    <row r="16" spans="1:12" s="2" customFormat="1" x14ac:dyDescent="0.25">
      <c r="A16" s="19" t="s">
        <v>104</v>
      </c>
      <c r="B16" s="20" t="s">
        <v>202</v>
      </c>
      <c r="C16" s="20" t="s">
        <v>66</v>
      </c>
      <c r="D16" s="27">
        <f t="shared" si="1"/>
        <v>2150</v>
      </c>
      <c r="E16" s="27">
        <v>2000</v>
      </c>
      <c r="F16" s="27">
        <v>2300</v>
      </c>
      <c r="G16" s="31" t="s">
        <v>147</v>
      </c>
      <c r="H16" s="20" t="s">
        <v>145</v>
      </c>
      <c r="I16" s="1" t="s">
        <v>105</v>
      </c>
      <c r="J16" s="158" t="s">
        <v>218</v>
      </c>
      <c r="K16" s="167" t="s">
        <v>212</v>
      </c>
      <c r="L16" s="1"/>
    </row>
    <row r="17" spans="1:12" s="2" customFormat="1" x14ac:dyDescent="0.25">
      <c r="A17" s="6" t="s">
        <v>114</v>
      </c>
      <c r="B17" s="20" t="s">
        <v>202</v>
      </c>
      <c r="C17" s="20" t="s">
        <v>66</v>
      </c>
      <c r="D17" s="27">
        <f t="shared" si="1"/>
        <v>3300</v>
      </c>
      <c r="E17" s="27">
        <v>3100</v>
      </c>
      <c r="F17" s="28">
        <v>3500</v>
      </c>
      <c r="G17" s="31" t="s">
        <v>147</v>
      </c>
      <c r="H17" s="20" t="s">
        <v>145</v>
      </c>
      <c r="I17" s="1" t="s">
        <v>105</v>
      </c>
      <c r="J17" s="158" t="s">
        <v>218</v>
      </c>
      <c r="K17" s="167" t="s">
        <v>212</v>
      </c>
      <c r="L17" s="10"/>
    </row>
    <row r="18" spans="1:12" s="2" customFormat="1" x14ac:dyDescent="0.25">
      <c r="A18" s="6"/>
      <c r="B18" s="20"/>
      <c r="C18" s="20"/>
      <c r="D18" s="27"/>
      <c r="E18" s="27"/>
      <c r="F18" s="28"/>
      <c r="G18" s="157"/>
      <c r="H18" s="157"/>
      <c r="I18" s="1"/>
      <c r="J18" s="7"/>
      <c r="K18" s="167"/>
      <c r="L18" s="10"/>
    </row>
    <row r="19" spans="1:12" s="2" customFormat="1" ht="30" x14ac:dyDescent="0.25">
      <c r="A19" s="4" t="s">
        <v>151</v>
      </c>
      <c r="B19" s="20"/>
      <c r="C19" s="20"/>
      <c r="D19" s="27"/>
      <c r="E19" s="137"/>
      <c r="F19" s="28"/>
      <c r="G19" s="157"/>
      <c r="H19" s="157"/>
      <c r="I19" s="1"/>
      <c r="J19" s="7"/>
      <c r="K19" s="167"/>
      <c r="L19" s="10"/>
    </row>
    <row r="20" spans="1:12" s="2" customFormat="1" ht="120" x14ac:dyDescent="0.25">
      <c r="A20" s="6" t="s">
        <v>150</v>
      </c>
      <c r="B20" s="20" t="s">
        <v>205</v>
      </c>
      <c r="C20" s="20" t="s">
        <v>65</v>
      </c>
      <c r="D20" s="20">
        <v>73</v>
      </c>
      <c r="E20" s="29">
        <v>58</v>
      </c>
      <c r="F20" s="20">
        <v>88</v>
      </c>
      <c r="G20" s="157" t="s">
        <v>148</v>
      </c>
      <c r="H20" s="20" t="s">
        <v>145</v>
      </c>
      <c r="I20" s="1" t="s">
        <v>203</v>
      </c>
      <c r="J20" s="7" t="s">
        <v>167</v>
      </c>
      <c r="K20" s="167" t="s">
        <v>212</v>
      </c>
      <c r="L20" s="16" t="s">
        <v>176</v>
      </c>
    </row>
    <row r="21" spans="1:12" s="2" customFormat="1" ht="120" x14ac:dyDescent="0.25">
      <c r="A21" s="6" t="s">
        <v>152</v>
      </c>
      <c r="B21" s="20" t="s">
        <v>205</v>
      </c>
      <c r="C21" s="20" t="s">
        <v>65</v>
      </c>
      <c r="D21" s="29">
        <v>460</v>
      </c>
      <c r="E21" s="29">
        <v>420</v>
      </c>
      <c r="F21" s="20">
        <v>500</v>
      </c>
      <c r="G21" s="157" t="s">
        <v>148</v>
      </c>
      <c r="H21" s="20" t="s">
        <v>145</v>
      </c>
      <c r="I21" s="1" t="s">
        <v>203</v>
      </c>
      <c r="J21" s="7" t="s">
        <v>167</v>
      </c>
      <c r="K21" s="167" t="s">
        <v>212</v>
      </c>
      <c r="L21" s="16" t="s">
        <v>176</v>
      </c>
    </row>
    <row r="22" spans="1:12" s="2" customFormat="1" ht="15.75" x14ac:dyDescent="0.25">
      <c r="A22" s="6"/>
      <c r="B22" s="20"/>
      <c r="C22" s="20"/>
      <c r="D22" s="29"/>
      <c r="E22" s="29"/>
      <c r="F22" s="31"/>
      <c r="G22" s="157"/>
      <c r="H22" s="20"/>
      <c r="I22" s="1"/>
      <c r="J22" s="7"/>
      <c r="K22" s="167"/>
      <c r="L22" s="16"/>
    </row>
    <row r="23" spans="1:12" s="2" customFormat="1" ht="30" x14ac:dyDescent="0.25">
      <c r="A23" s="4" t="s">
        <v>153</v>
      </c>
      <c r="B23" s="20"/>
      <c r="C23" s="20"/>
      <c r="D23" s="29"/>
      <c r="E23" s="29"/>
      <c r="F23" s="31"/>
      <c r="G23" s="157"/>
      <c r="H23" s="20"/>
      <c r="I23" s="1"/>
      <c r="J23" s="7"/>
      <c r="K23" s="167"/>
      <c r="L23" s="16"/>
    </row>
    <row r="24" spans="1:12" s="2" customFormat="1" ht="105" x14ac:dyDescent="0.25">
      <c r="A24" s="6" t="s">
        <v>150</v>
      </c>
      <c r="B24" s="20" t="s">
        <v>205</v>
      </c>
      <c r="C24" s="20" t="s">
        <v>65</v>
      </c>
      <c r="D24" s="20">
        <v>430</v>
      </c>
      <c r="E24" s="29">
        <v>340</v>
      </c>
      <c r="F24" s="29">
        <v>520</v>
      </c>
      <c r="G24" s="157" t="s">
        <v>149</v>
      </c>
      <c r="H24" s="20" t="s">
        <v>145</v>
      </c>
      <c r="I24" s="1" t="s">
        <v>204</v>
      </c>
      <c r="J24" s="7" t="s">
        <v>217</v>
      </c>
      <c r="K24" s="167" t="s">
        <v>212</v>
      </c>
      <c r="L24" s="16" t="s">
        <v>177</v>
      </c>
    </row>
    <row r="25" spans="1:12" s="2" customFormat="1" ht="105" x14ac:dyDescent="0.25">
      <c r="A25" s="6" t="s">
        <v>152</v>
      </c>
      <c r="B25" s="20" t="s">
        <v>205</v>
      </c>
      <c r="C25" s="20" t="s">
        <v>65</v>
      </c>
      <c r="D25" s="29">
        <v>2700</v>
      </c>
      <c r="E25" s="29">
        <v>2500</v>
      </c>
      <c r="F25" s="29">
        <v>2900</v>
      </c>
      <c r="G25" s="26" t="s">
        <v>149</v>
      </c>
      <c r="H25" s="20" t="s">
        <v>145</v>
      </c>
      <c r="I25" s="1" t="s">
        <v>204</v>
      </c>
      <c r="J25" s="7" t="s">
        <v>217</v>
      </c>
      <c r="K25" s="167" t="s">
        <v>212</v>
      </c>
      <c r="L25" s="16" t="s">
        <v>177</v>
      </c>
    </row>
    <row r="26" spans="1:12" x14ac:dyDescent="0.25">
      <c r="D26" s="23"/>
      <c r="E26" s="23"/>
      <c r="F26" s="23"/>
    </row>
  </sheetData>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M42"/>
  <sheetViews>
    <sheetView zoomScale="85" zoomScaleNormal="85" workbookViewId="0">
      <pane ySplit="3" topLeftCell="A4" activePane="bottomLeft" state="frozen"/>
      <selection pane="bottomLeft"/>
    </sheetView>
  </sheetViews>
  <sheetFormatPr defaultRowHeight="15" x14ac:dyDescent="0.25"/>
  <cols>
    <col min="1" max="1" width="24.42578125" customWidth="1"/>
    <col min="2" max="2" width="35.85546875" style="23" customWidth="1"/>
    <col min="3" max="3" width="20.5703125" style="23" bestFit="1" customWidth="1"/>
    <col min="4" max="4" width="13.5703125" style="26" customWidth="1"/>
    <col min="5" max="5" width="14.5703125" style="26" customWidth="1"/>
    <col min="6" max="6" width="8.140625" style="26" bestFit="1" customWidth="1"/>
    <col min="7" max="7" width="8.85546875" style="23" bestFit="1" customWidth="1"/>
    <col min="8" max="8" width="21" style="26" customWidth="1"/>
    <col min="9" max="9" width="26.5703125" style="26" customWidth="1"/>
    <col min="10" max="10" width="44.5703125" style="26" customWidth="1"/>
    <col min="11" max="11" width="21.42578125" bestFit="1" customWidth="1"/>
    <col min="12" max="12" width="21.42578125" customWidth="1"/>
    <col min="13" max="13" width="43.140625" customWidth="1"/>
  </cols>
  <sheetData>
    <row r="1" spans="1:13" s="95" customFormat="1" ht="26.25" x14ac:dyDescent="0.4">
      <c r="A1" s="94" t="s">
        <v>0</v>
      </c>
      <c r="H1" s="140"/>
      <c r="I1" s="140"/>
      <c r="J1" s="97"/>
    </row>
    <row r="2" spans="1:13" s="64" customFormat="1" ht="45.75" customHeight="1" x14ac:dyDescent="0.45">
      <c r="A2" s="103" t="s">
        <v>48</v>
      </c>
      <c r="D2" s="65"/>
      <c r="H2" s="141"/>
      <c r="I2" s="141"/>
    </row>
    <row r="3" spans="1:13" s="69" customFormat="1" ht="79.5" thickBot="1" x14ac:dyDescent="0.3">
      <c r="B3" s="66" t="s">
        <v>1</v>
      </c>
      <c r="C3" s="67" t="s">
        <v>197</v>
      </c>
      <c r="D3" s="66" t="s">
        <v>2</v>
      </c>
      <c r="E3" s="68" t="s">
        <v>134</v>
      </c>
      <c r="F3" s="67" t="s">
        <v>133</v>
      </c>
      <c r="G3" s="67" t="s">
        <v>132</v>
      </c>
      <c r="H3" s="67" t="s">
        <v>121</v>
      </c>
      <c r="I3" s="67" t="s">
        <v>120</v>
      </c>
      <c r="J3" s="66" t="s">
        <v>81</v>
      </c>
      <c r="K3" s="66" t="s">
        <v>3</v>
      </c>
      <c r="L3" s="66" t="s">
        <v>198</v>
      </c>
      <c r="M3" s="66" t="s">
        <v>4</v>
      </c>
    </row>
    <row r="4" spans="1:13" s="133" customFormat="1" ht="15.75" x14ac:dyDescent="0.25">
      <c r="A4" s="107" t="s">
        <v>139</v>
      </c>
      <c r="B4" s="134"/>
      <c r="C4" s="135"/>
      <c r="D4" s="134"/>
      <c r="E4" s="136"/>
      <c r="F4" s="135"/>
      <c r="G4" s="135"/>
      <c r="H4" s="139"/>
      <c r="I4" s="139"/>
      <c r="J4" s="134"/>
      <c r="K4" s="134"/>
      <c r="L4" s="134"/>
      <c r="M4" s="134"/>
    </row>
    <row r="5" spans="1:13" s="2" customFormat="1" ht="75" x14ac:dyDescent="0.25">
      <c r="B5" s="3" t="s">
        <v>154</v>
      </c>
      <c r="C5" s="20" t="s">
        <v>206</v>
      </c>
      <c r="D5" s="20" t="s">
        <v>35</v>
      </c>
      <c r="E5" s="24">
        <v>1.1399999999999999</v>
      </c>
      <c r="F5" s="24"/>
      <c r="G5" s="24">
        <v>3.5</v>
      </c>
      <c r="H5" s="20" t="s">
        <v>156</v>
      </c>
      <c r="I5" s="20" t="s">
        <v>155</v>
      </c>
      <c r="J5" s="1" t="s">
        <v>47</v>
      </c>
      <c r="K5" s="1" t="s">
        <v>191</v>
      </c>
      <c r="L5" s="167" t="s">
        <v>212</v>
      </c>
      <c r="M5" s="1" t="s">
        <v>174</v>
      </c>
    </row>
    <row r="6" spans="1:13" s="2" customFormat="1" ht="60" x14ac:dyDescent="0.25">
      <c r="B6" s="3" t="s">
        <v>141</v>
      </c>
      <c r="C6" s="20" t="s">
        <v>207</v>
      </c>
      <c r="D6" s="20" t="s">
        <v>35</v>
      </c>
      <c r="E6" s="25">
        <v>3.415</v>
      </c>
      <c r="F6" s="24">
        <v>5.7000000000000002E-2</v>
      </c>
      <c r="G6" s="24">
        <v>6.774</v>
      </c>
      <c r="H6" s="20" t="s">
        <v>156</v>
      </c>
      <c r="I6" s="20" t="s">
        <v>145</v>
      </c>
      <c r="J6" s="144" t="s">
        <v>173</v>
      </c>
      <c r="K6" s="1" t="s">
        <v>172</v>
      </c>
      <c r="L6" s="167" t="s">
        <v>212</v>
      </c>
      <c r="M6" s="1"/>
    </row>
    <row r="7" spans="1:13" s="2" customFormat="1" ht="60" x14ac:dyDescent="0.25">
      <c r="B7" s="3" t="s">
        <v>142</v>
      </c>
      <c r="C7" s="20" t="s">
        <v>207</v>
      </c>
      <c r="D7" s="20" t="s">
        <v>35</v>
      </c>
      <c r="E7" s="25">
        <v>5.742</v>
      </c>
      <c r="F7" s="24">
        <v>0.125</v>
      </c>
      <c r="G7" s="24">
        <v>11.257999999999999</v>
      </c>
      <c r="H7" s="20" t="s">
        <v>157</v>
      </c>
      <c r="I7" s="20" t="s">
        <v>145</v>
      </c>
      <c r="J7" s="144" t="s">
        <v>173</v>
      </c>
      <c r="K7" s="1" t="s">
        <v>172</v>
      </c>
      <c r="L7" s="167" t="s">
        <v>212</v>
      </c>
      <c r="M7" s="1"/>
    </row>
    <row r="8" spans="1:13" s="2" customFormat="1" x14ac:dyDescent="0.25">
      <c r="A8" s="107" t="s">
        <v>140</v>
      </c>
      <c r="B8" s="3"/>
      <c r="C8" s="20"/>
      <c r="D8" s="20"/>
      <c r="E8" s="25"/>
      <c r="F8" s="24"/>
      <c r="G8" s="24"/>
      <c r="H8" s="20"/>
      <c r="I8" s="20"/>
      <c r="J8" s="1"/>
      <c r="K8" s="1"/>
      <c r="L8" s="167"/>
      <c r="M8" s="1"/>
    </row>
    <row r="9" spans="1:13" s="2" customFormat="1" ht="30" x14ac:dyDescent="0.25">
      <c r="B9" s="3" t="s">
        <v>49</v>
      </c>
      <c r="C9" s="20" t="s">
        <v>215</v>
      </c>
      <c r="D9" s="20" t="s">
        <v>55</v>
      </c>
      <c r="E9" s="156">
        <v>86</v>
      </c>
      <c r="F9" s="24"/>
      <c r="G9" s="24"/>
      <c r="H9" s="20" t="s">
        <v>158</v>
      </c>
      <c r="I9" s="20" t="s">
        <v>155</v>
      </c>
      <c r="J9" s="1" t="s">
        <v>213</v>
      </c>
      <c r="K9" s="1" t="s">
        <v>190</v>
      </c>
      <c r="L9" s="167" t="s">
        <v>212</v>
      </c>
      <c r="M9" s="13"/>
    </row>
    <row r="10" spans="1:13" s="2" customFormat="1" ht="30" x14ac:dyDescent="0.25">
      <c r="B10" s="3" t="s">
        <v>50</v>
      </c>
      <c r="C10" s="20" t="s">
        <v>215</v>
      </c>
      <c r="D10" s="20" t="s">
        <v>55</v>
      </c>
      <c r="E10" s="156">
        <v>29</v>
      </c>
      <c r="F10" s="24"/>
      <c r="G10" s="24"/>
      <c r="H10" s="20" t="s">
        <v>158</v>
      </c>
      <c r="I10" s="20" t="s">
        <v>155</v>
      </c>
      <c r="J10" s="1" t="s">
        <v>213</v>
      </c>
      <c r="K10" s="1" t="s">
        <v>190</v>
      </c>
      <c r="L10" s="167" t="s">
        <v>212</v>
      </c>
      <c r="M10" s="13"/>
    </row>
    <row r="11" spans="1:13" s="2" customFormat="1" ht="30" x14ac:dyDescent="0.25">
      <c r="B11" s="3" t="s">
        <v>51</v>
      </c>
      <c r="C11" s="20" t="s">
        <v>215</v>
      </c>
      <c r="D11" s="20" t="s">
        <v>55</v>
      </c>
      <c r="E11" s="156">
        <v>43</v>
      </c>
      <c r="F11" s="24"/>
      <c r="G11" s="24"/>
      <c r="H11" s="20" t="s">
        <v>158</v>
      </c>
      <c r="I11" s="20" t="s">
        <v>155</v>
      </c>
      <c r="J11" s="1" t="s">
        <v>213</v>
      </c>
      <c r="K11" s="1" t="s">
        <v>190</v>
      </c>
      <c r="L11" s="167" t="s">
        <v>212</v>
      </c>
      <c r="M11" s="13"/>
    </row>
    <row r="12" spans="1:13" s="2" customFormat="1" ht="60" x14ac:dyDescent="0.25">
      <c r="B12" s="3" t="s">
        <v>96</v>
      </c>
      <c r="C12" s="20" t="s">
        <v>215</v>
      </c>
      <c r="D12" s="20" t="s">
        <v>179</v>
      </c>
      <c r="E12" s="156">
        <v>286</v>
      </c>
      <c r="F12" s="24"/>
      <c r="G12" s="24"/>
      <c r="H12" s="20" t="s">
        <v>158</v>
      </c>
      <c r="I12" s="20" t="s">
        <v>155</v>
      </c>
      <c r="J12" s="1" t="s">
        <v>97</v>
      </c>
      <c r="K12" s="1" t="s">
        <v>181</v>
      </c>
      <c r="L12" s="167" t="s">
        <v>212</v>
      </c>
    </row>
    <row r="13" spans="1:13" s="2" customFormat="1" ht="105" x14ac:dyDescent="0.25">
      <c r="B13" s="3" t="s">
        <v>56</v>
      </c>
      <c r="C13" s="20" t="s">
        <v>210</v>
      </c>
      <c r="D13" s="20" t="s">
        <v>90</v>
      </c>
      <c r="E13" s="172">
        <v>585.9</v>
      </c>
      <c r="F13" s="24"/>
      <c r="G13" s="24"/>
      <c r="H13" s="20" t="s">
        <v>158</v>
      </c>
      <c r="I13" s="20" t="s">
        <v>145</v>
      </c>
      <c r="J13" s="1" t="s">
        <v>214</v>
      </c>
      <c r="K13" s="1" t="s">
        <v>190</v>
      </c>
      <c r="L13" s="167" t="s">
        <v>212</v>
      </c>
      <c r="M13" s="1"/>
    </row>
    <row r="14" spans="1:13" s="2" customFormat="1" ht="45" x14ac:dyDescent="0.25">
      <c r="B14" s="3" t="s">
        <v>52</v>
      </c>
      <c r="C14" s="20" t="s">
        <v>210</v>
      </c>
      <c r="D14" s="20" t="s">
        <v>90</v>
      </c>
      <c r="E14" s="156">
        <v>2</v>
      </c>
      <c r="F14" s="24"/>
      <c r="G14" s="24"/>
      <c r="H14" s="20" t="s">
        <v>158</v>
      </c>
      <c r="I14" s="20" t="s">
        <v>145</v>
      </c>
      <c r="J14" s="1" t="s">
        <v>175</v>
      </c>
      <c r="K14" s="1" t="s">
        <v>190</v>
      </c>
      <c r="L14" s="167" t="s">
        <v>212</v>
      </c>
      <c r="M14" s="13"/>
    </row>
    <row r="15" spans="1:13" s="2" customFormat="1" ht="45" x14ac:dyDescent="0.25">
      <c r="B15" s="3" t="s">
        <v>53</v>
      </c>
      <c r="C15" s="20" t="s">
        <v>210</v>
      </c>
      <c r="D15" s="20" t="s">
        <v>90</v>
      </c>
      <c r="E15" s="172">
        <v>17.2</v>
      </c>
      <c r="F15" s="24"/>
      <c r="G15" s="24"/>
      <c r="H15" s="20" t="s">
        <v>158</v>
      </c>
      <c r="I15" s="20" t="s">
        <v>145</v>
      </c>
      <c r="J15" s="1" t="s">
        <v>175</v>
      </c>
      <c r="K15" s="1" t="s">
        <v>190</v>
      </c>
      <c r="L15" s="167" t="s">
        <v>212</v>
      </c>
      <c r="M15" s="13"/>
    </row>
    <row r="16" spans="1:13" s="2" customFormat="1" ht="45" x14ac:dyDescent="0.25">
      <c r="B16" s="3" t="s">
        <v>54</v>
      </c>
      <c r="C16" s="20" t="s">
        <v>210</v>
      </c>
      <c r="D16" s="20" t="s">
        <v>90</v>
      </c>
      <c r="E16" s="172">
        <v>3.4</v>
      </c>
      <c r="F16" s="24"/>
      <c r="G16" s="24"/>
      <c r="H16" s="20" t="s">
        <v>158</v>
      </c>
      <c r="I16" s="20" t="s">
        <v>145</v>
      </c>
      <c r="J16" s="1" t="s">
        <v>175</v>
      </c>
      <c r="K16" s="1" t="s">
        <v>190</v>
      </c>
      <c r="L16" s="167" t="s">
        <v>212</v>
      </c>
      <c r="M16" s="13"/>
    </row>
    <row r="17" spans="2:13" s="11" customFormat="1" ht="45" x14ac:dyDescent="0.25">
      <c r="B17" s="9" t="s">
        <v>130</v>
      </c>
      <c r="C17" s="31" t="s">
        <v>208</v>
      </c>
      <c r="D17" s="31" t="s">
        <v>111</v>
      </c>
      <c r="E17" s="137">
        <v>11.78</v>
      </c>
      <c r="F17" s="137">
        <v>9.33</v>
      </c>
      <c r="G17" s="137">
        <v>14.23</v>
      </c>
      <c r="H17" s="26" t="s">
        <v>159</v>
      </c>
      <c r="I17" s="20" t="s">
        <v>145</v>
      </c>
      <c r="J17" s="1" t="s">
        <v>178</v>
      </c>
      <c r="K17" s="158" t="s">
        <v>218</v>
      </c>
      <c r="L17" s="167" t="s">
        <v>212</v>
      </c>
      <c r="M17" s="10"/>
    </row>
    <row r="18" spans="2:13" s="11" customFormat="1" ht="45" x14ac:dyDescent="0.25">
      <c r="B18" s="9" t="s">
        <v>131</v>
      </c>
      <c r="C18" s="31" t="s">
        <v>208</v>
      </c>
      <c r="D18" s="31" t="s">
        <v>111</v>
      </c>
      <c r="E18" s="137">
        <v>73.75</v>
      </c>
      <c r="F18" s="137">
        <v>67.930000000000007</v>
      </c>
      <c r="G18" s="137">
        <v>79.56</v>
      </c>
      <c r="H18" s="26" t="s">
        <v>160</v>
      </c>
      <c r="I18" s="20" t="s">
        <v>145</v>
      </c>
      <c r="J18" s="1" t="s">
        <v>178</v>
      </c>
      <c r="K18" s="158" t="s">
        <v>218</v>
      </c>
      <c r="L18" s="167" t="s">
        <v>212</v>
      </c>
      <c r="M18" s="10"/>
    </row>
    <row r="19" spans="2:13" ht="15.75" x14ac:dyDescent="0.25">
      <c r="B19"/>
      <c r="D19" s="23"/>
      <c r="E19" s="33"/>
      <c r="G19" s="26"/>
      <c r="J19"/>
    </row>
    <row r="20" spans="2:13" s="2" customFormat="1" x14ac:dyDescent="0.25">
      <c r="B20" s="3"/>
      <c r="C20" s="20"/>
      <c r="D20" s="20"/>
      <c r="E20" s="20"/>
      <c r="F20" s="20"/>
      <c r="G20" s="20"/>
      <c r="H20" s="26"/>
      <c r="I20" s="26"/>
      <c r="J20" s="1"/>
      <c r="K20" s="1"/>
      <c r="L20" s="1"/>
      <c r="M20" s="1"/>
    </row>
    <row r="21" spans="2:13" x14ac:dyDescent="0.25">
      <c r="B21"/>
      <c r="D21" s="23"/>
      <c r="G21" s="26"/>
      <c r="J21"/>
    </row>
    <row r="22" spans="2:13" x14ac:dyDescent="0.25">
      <c r="B22"/>
      <c r="D22" s="23"/>
      <c r="G22" s="26"/>
      <c r="J22"/>
    </row>
    <row r="23" spans="2:13" x14ac:dyDescent="0.25">
      <c r="B23"/>
      <c r="D23" s="23"/>
      <c r="G23" s="26"/>
      <c r="J23"/>
    </row>
    <row r="24" spans="2:13" x14ac:dyDescent="0.25">
      <c r="B24"/>
      <c r="D24" s="23"/>
      <c r="G24" s="26"/>
      <c r="J24"/>
    </row>
    <row r="25" spans="2:13" x14ac:dyDescent="0.25">
      <c r="B25"/>
      <c r="D25" s="23"/>
      <c r="G25" s="26"/>
      <c r="J25" s="23"/>
    </row>
    <row r="26" spans="2:13" x14ac:dyDescent="0.25">
      <c r="B26"/>
      <c r="D26" s="23"/>
      <c r="G26" s="26"/>
      <c r="J26" s="23"/>
    </row>
    <row r="27" spans="2:13" x14ac:dyDescent="0.25">
      <c r="B27"/>
      <c r="D27" s="23"/>
      <c r="G27" s="26"/>
      <c r="J27" s="23"/>
    </row>
    <row r="28" spans="2:13" x14ac:dyDescent="0.25">
      <c r="B28"/>
      <c r="D28" s="23"/>
      <c r="G28" s="26"/>
      <c r="J28" s="23"/>
    </row>
    <row r="29" spans="2:13" x14ac:dyDescent="0.25">
      <c r="B29"/>
      <c r="D29" s="23"/>
      <c r="G29" s="26"/>
      <c r="J29" s="23"/>
    </row>
    <row r="30" spans="2:13" x14ac:dyDescent="0.25">
      <c r="B30"/>
      <c r="D30" s="23"/>
      <c r="G30" s="26"/>
      <c r="J30" s="23"/>
    </row>
    <row r="31" spans="2:13" x14ac:dyDescent="0.25">
      <c r="B31"/>
      <c r="D31" s="23"/>
      <c r="G31" s="26"/>
      <c r="J31" s="23"/>
    </row>
    <row r="32" spans="2:13" x14ac:dyDescent="0.25">
      <c r="B32"/>
      <c r="D32" s="23"/>
      <c r="G32" s="26"/>
      <c r="J32" s="23"/>
    </row>
    <row r="33" spans="2:10" x14ac:dyDescent="0.25">
      <c r="B33"/>
      <c r="D33" s="23"/>
      <c r="G33" s="26"/>
      <c r="J33" s="23"/>
    </row>
    <row r="34" spans="2:10" x14ac:dyDescent="0.25">
      <c r="B34"/>
      <c r="D34" s="23"/>
      <c r="G34" s="26"/>
      <c r="J34" s="23"/>
    </row>
    <row r="35" spans="2:10" x14ac:dyDescent="0.25">
      <c r="J35" s="22"/>
    </row>
    <row r="36" spans="2:10" x14ac:dyDescent="0.25">
      <c r="J36" s="22"/>
    </row>
    <row r="37" spans="2:10" x14ac:dyDescent="0.25">
      <c r="J37" s="22"/>
    </row>
    <row r="38" spans="2:10" x14ac:dyDescent="0.25">
      <c r="J38" s="22"/>
    </row>
    <row r="39" spans="2:10" x14ac:dyDescent="0.25">
      <c r="J39" s="21"/>
    </row>
    <row r="40" spans="2:10" x14ac:dyDescent="0.25">
      <c r="J40" s="21"/>
    </row>
    <row r="42" spans="2:10" x14ac:dyDescent="0.25">
      <c r="J42" s="20"/>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M20"/>
  <sheetViews>
    <sheetView zoomScale="85" zoomScaleNormal="85" workbookViewId="0">
      <pane ySplit="3" topLeftCell="A4" activePane="bottomLeft" state="frozen"/>
      <selection pane="bottomLeft"/>
    </sheetView>
  </sheetViews>
  <sheetFormatPr defaultRowHeight="15" x14ac:dyDescent="0.25"/>
  <cols>
    <col min="1" max="1" width="21.5703125" customWidth="1"/>
    <col min="2" max="2" width="39.5703125" bestFit="1" customWidth="1"/>
    <col min="3" max="3" width="22.28515625" style="115" customWidth="1"/>
    <col min="4" max="4" width="15.7109375" style="115" customWidth="1"/>
    <col min="5" max="7" width="10" style="115" customWidth="1"/>
    <col min="8" max="8" width="21.85546875" style="26" customWidth="1"/>
    <col min="9" max="9" width="26.28515625" style="26" customWidth="1"/>
    <col min="10" max="10" width="34.140625" customWidth="1"/>
    <col min="11" max="11" width="51" customWidth="1"/>
    <col min="12" max="12" width="21.42578125" customWidth="1"/>
    <col min="13" max="13" width="24.85546875" customWidth="1"/>
  </cols>
  <sheetData>
    <row r="1" spans="1:13" s="95" customFormat="1" ht="26.25" x14ac:dyDescent="0.4">
      <c r="A1" s="94" t="s">
        <v>220</v>
      </c>
      <c r="C1" s="110"/>
      <c r="D1" s="110"/>
      <c r="E1" s="110"/>
      <c r="F1" s="110"/>
      <c r="G1" s="110"/>
      <c r="H1" s="138"/>
      <c r="I1" s="138"/>
      <c r="J1" s="96"/>
    </row>
    <row r="2" spans="1:13" s="59" customFormat="1" ht="45.75" customHeight="1" x14ac:dyDescent="0.45">
      <c r="A2" s="105" t="s">
        <v>87</v>
      </c>
      <c r="C2" s="111"/>
      <c r="D2" s="111"/>
      <c r="E2" s="112"/>
      <c r="F2" s="111"/>
      <c r="G2" s="111"/>
      <c r="H2" s="142"/>
      <c r="I2" s="142"/>
    </row>
    <row r="3" spans="1:13" s="63" customFormat="1" ht="48" thickBot="1" x14ac:dyDescent="0.3">
      <c r="A3" s="60" t="s">
        <v>60</v>
      </c>
      <c r="B3" s="60" t="s">
        <v>1</v>
      </c>
      <c r="C3" s="61" t="s">
        <v>197</v>
      </c>
      <c r="D3" s="60" t="s">
        <v>2</v>
      </c>
      <c r="E3" s="62" t="s">
        <v>134</v>
      </c>
      <c r="F3" s="61" t="s">
        <v>133</v>
      </c>
      <c r="G3" s="61" t="s">
        <v>132</v>
      </c>
      <c r="H3" s="143" t="s">
        <v>121</v>
      </c>
      <c r="I3" s="143" t="s">
        <v>120</v>
      </c>
      <c r="J3" s="60" t="s">
        <v>81</v>
      </c>
      <c r="K3" s="60" t="s">
        <v>3</v>
      </c>
      <c r="L3" s="60" t="s">
        <v>198</v>
      </c>
      <c r="M3" s="60" t="s">
        <v>4</v>
      </c>
    </row>
    <row r="4" spans="1:13" s="2" customFormat="1" ht="28.5" customHeight="1" x14ac:dyDescent="0.25">
      <c r="A4" s="108" t="s">
        <v>82</v>
      </c>
      <c r="B4" s="3"/>
      <c r="C4" s="113"/>
      <c r="D4" s="113" t="s">
        <v>46</v>
      </c>
      <c r="E4" s="114"/>
      <c r="F4" s="114"/>
      <c r="G4" s="114"/>
      <c r="H4" s="20"/>
      <c r="I4" s="20"/>
      <c r="K4" s="1"/>
      <c r="L4" s="134"/>
    </row>
    <row r="5" spans="1:13" s="2" customFormat="1" ht="120" x14ac:dyDescent="0.25">
      <c r="A5" s="107"/>
      <c r="B5" s="3" t="s">
        <v>138</v>
      </c>
      <c r="C5" s="20">
        <v>1994</v>
      </c>
      <c r="D5" s="20" t="s">
        <v>63</v>
      </c>
      <c r="E5" s="20">
        <v>5</v>
      </c>
      <c r="F5" s="20">
        <v>2</v>
      </c>
      <c r="G5" s="20">
        <v>10</v>
      </c>
      <c r="H5" s="42" t="s">
        <v>169</v>
      </c>
      <c r="I5" s="20" t="s">
        <v>145</v>
      </c>
      <c r="J5" s="1" t="s">
        <v>64</v>
      </c>
      <c r="K5" s="1" t="s">
        <v>36</v>
      </c>
      <c r="L5" s="47" t="s">
        <v>199</v>
      </c>
      <c r="M5" s="1" t="s">
        <v>61</v>
      </c>
    </row>
    <row r="6" spans="1:13" s="2" customFormat="1" ht="30" x14ac:dyDescent="0.25">
      <c r="A6" s="107"/>
      <c r="B6" s="8" t="s">
        <v>219</v>
      </c>
      <c r="C6" s="173"/>
      <c r="D6" s="174"/>
      <c r="E6" s="174"/>
      <c r="F6" s="174"/>
      <c r="G6" s="175"/>
      <c r="H6" s="20"/>
      <c r="I6" s="20"/>
      <c r="K6" s="1"/>
      <c r="L6" s="167"/>
      <c r="M6" s="1"/>
    </row>
    <row r="7" spans="1:13" s="2" customFormat="1" ht="33" customHeight="1" x14ac:dyDescent="0.25">
      <c r="A7" s="108" t="s">
        <v>59</v>
      </c>
      <c r="B7" s="109"/>
      <c r="C7" s="114"/>
      <c r="D7" s="113"/>
      <c r="E7" s="114"/>
      <c r="F7" s="114"/>
      <c r="G7" s="114"/>
      <c r="H7" s="26"/>
      <c r="I7" s="26"/>
      <c r="L7" s="167"/>
    </row>
    <row r="8" spans="1:13" s="2" customFormat="1" ht="45" x14ac:dyDescent="0.25">
      <c r="A8" s="107"/>
      <c r="B8" s="8" t="s">
        <v>161</v>
      </c>
      <c r="C8" s="173"/>
      <c r="D8" s="174"/>
      <c r="E8" s="174"/>
      <c r="F8" s="174"/>
      <c r="G8" s="175"/>
      <c r="H8" s="26"/>
      <c r="I8" s="26"/>
      <c r="K8" s="1"/>
      <c r="L8" s="167"/>
      <c r="M8" s="1"/>
    </row>
    <row r="9" spans="1:13" s="2" customFormat="1" ht="30" x14ac:dyDescent="0.25">
      <c r="A9" s="108" t="s">
        <v>58</v>
      </c>
      <c r="C9" s="114"/>
      <c r="D9" s="113"/>
      <c r="E9" s="114"/>
      <c r="F9" s="114"/>
      <c r="G9" s="114"/>
      <c r="H9" s="20"/>
      <c r="I9" s="20"/>
      <c r="J9" s="1"/>
      <c r="K9" s="1"/>
      <c r="L9" s="1"/>
      <c r="M9" s="1"/>
    </row>
    <row r="10" spans="1:13" s="2" customFormat="1" x14ac:dyDescent="0.25">
      <c r="A10" s="107"/>
      <c r="B10" s="3" t="s">
        <v>57</v>
      </c>
      <c r="C10" s="114"/>
      <c r="D10" s="113"/>
      <c r="E10" s="114"/>
      <c r="F10" s="114"/>
      <c r="G10" s="114"/>
      <c r="H10" s="31" t="s">
        <v>180</v>
      </c>
      <c r="I10" s="31"/>
      <c r="J10" s="1"/>
      <c r="K10" s="1"/>
      <c r="L10" s="1"/>
      <c r="M10" s="1"/>
    </row>
    <row r="11" spans="1:13" s="2" customFormat="1" x14ac:dyDescent="0.25">
      <c r="A11" s="107"/>
      <c r="B11" s="3"/>
      <c r="C11" s="114"/>
      <c r="D11" s="113"/>
      <c r="E11" s="114"/>
      <c r="F11" s="114"/>
      <c r="G11" s="114"/>
      <c r="H11" s="26"/>
      <c r="I11" s="26"/>
      <c r="J11" s="1"/>
      <c r="K11" s="1"/>
      <c r="L11" s="1"/>
      <c r="M11" s="1"/>
    </row>
    <row r="12" spans="1:13" x14ac:dyDescent="0.25">
      <c r="L12" s="1"/>
    </row>
    <row r="13" spans="1:13" x14ac:dyDescent="0.25">
      <c r="L13" s="1"/>
    </row>
    <row r="14" spans="1:13" x14ac:dyDescent="0.25">
      <c r="L14" s="1"/>
    </row>
    <row r="15" spans="1:13" x14ac:dyDescent="0.25">
      <c r="L15" s="1"/>
    </row>
    <row r="16" spans="1:13" x14ac:dyDescent="0.25">
      <c r="L16" s="1"/>
    </row>
    <row r="17" spans="12:12" x14ac:dyDescent="0.25">
      <c r="L17" s="163"/>
    </row>
    <row r="18" spans="12:12" x14ac:dyDescent="0.25">
      <c r="L18" s="163"/>
    </row>
    <row r="20" spans="12:12" x14ac:dyDescent="0.25">
      <c r="L20" s="1"/>
    </row>
  </sheetData>
  <mergeCells count="2">
    <mergeCell ref="C6:G6"/>
    <mergeCell ref="C8:G8"/>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34998626667073579"/>
  </sheetPr>
  <dimension ref="A1:L11"/>
  <sheetViews>
    <sheetView zoomScale="85" zoomScaleNormal="85" workbookViewId="0">
      <pane ySplit="3" topLeftCell="A4" activePane="bottomLeft" state="frozen"/>
      <selection pane="bottomLeft" activeCell="G3" sqref="G3"/>
    </sheetView>
  </sheetViews>
  <sheetFormatPr defaultRowHeight="15" x14ac:dyDescent="0.25"/>
  <cols>
    <col min="1" max="1" width="25.140625" customWidth="1"/>
    <col min="2" max="2" width="21.85546875" style="26" bestFit="1" customWidth="1"/>
    <col min="3" max="3" width="15.7109375" style="23" customWidth="1"/>
    <col min="4" max="4" width="15.5703125" style="23" customWidth="1"/>
    <col min="5" max="5" width="8.140625" style="23" bestFit="1" customWidth="1"/>
    <col min="6" max="6" width="8.85546875" style="23" bestFit="1" customWidth="1"/>
    <col min="7" max="7" width="17.85546875" style="23" customWidth="1"/>
    <col min="8" max="8" width="26" style="23" bestFit="1" customWidth="1"/>
    <col min="9" max="9" width="41.85546875" customWidth="1"/>
    <col min="10" max="10" width="27.140625" customWidth="1"/>
    <col min="11" max="11" width="26" style="23" customWidth="1"/>
    <col min="12" max="12" width="15.140625" bestFit="1" customWidth="1"/>
  </cols>
  <sheetData>
    <row r="1" spans="1:12" s="95" customFormat="1" ht="26.25" x14ac:dyDescent="0.4">
      <c r="A1" s="94" t="s">
        <v>0</v>
      </c>
      <c r="I1" s="96"/>
    </row>
    <row r="2" spans="1:12" s="88" customFormat="1" ht="45.75" customHeight="1" x14ac:dyDescent="0.45">
      <c r="A2" s="106" t="s">
        <v>171</v>
      </c>
      <c r="D2" s="89"/>
    </row>
    <row r="3" spans="1:12" s="93" customFormat="1" ht="48" thickBot="1" x14ac:dyDescent="0.3">
      <c r="A3" s="90" t="s">
        <v>1</v>
      </c>
      <c r="B3" s="91" t="s">
        <v>197</v>
      </c>
      <c r="C3" s="90" t="s">
        <v>2</v>
      </c>
      <c r="D3" s="92" t="s">
        <v>134</v>
      </c>
      <c r="E3" s="91" t="s">
        <v>133</v>
      </c>
      <c r="F3" s="91" t="s">
        <v>132</v>
      </c>
      <c r="G3" s="91" t="s">
        <v>121</v>
      </c>
      <c r="H3" s="91" t="s">
        <v>120</v>
      </c>
      <c r="I3" s="90" t="s">
        <v>81</v>
      </c>
      <c r="J3" s="90" t="s">
        <v>3</v>
      </c>
      <c r="K3" s="91" t="s">
        <v>198</v>
      </c>
      <c r="L3" s="90" t="s">
        <v>4</v>
      </c>
    </row>
    <row r="4" spans="1:12" s="2" customFormat="1" ht="45" x14ac:dyDescent="0.25">
      <c r="A4" s="3" t="s">
        <v>74</v>
      </c>
      <c r="B4" s="20" t="s">
        <v>209</v>
      </c>
      <c r="C4" s="20" t="s">
        <v>78</v>
      </c>
      <c r="D4" s="28">
        <v>32250</v>
      </c>
      <c r="E4" s="20"/>
      <c r="F4" s="20"/>
      <c r="G4" s="20" t="s">
        <v>162</v>
      </c>
      <c r="H4" s="20" t="s">
        <v>145</v>
      </c>
      <c r="I4" s="1" t="s">
        <v>84</v>
      </c>
      <c r="J4" s="1" t="s">
        <v>189</v>
      </c>
      <c r="K4" s="167" t="s">
        <v>212</v>
      </c>
      <c r="L4" s="14"/>
    </row>
    <row r="5" spans="1:12" s="2" customFormat="1" ht="45" x14ac:dyDescent="0.25">
      <c r="A5" s="3" t="s">
        <v>75</v>
      </c>
      <c r="B5" s="20" t="s">
        <v>209</v>
      </c>
      <c r="C5" s="20" t="s">
        <v>78</v>
      </c>
      <c r="D5" s="28">
        <v>32250</v>
      </c>
      <c r="E5" s="20"/>
      <c r="F5" s="20"/>
      <c r="G5" s="20" t="s">
        <v>162</v>
      </c>
      <c r="H5" s="20" t="s">
        <v>145</v>
      </c>
      <c r="I5" s="1" t="s">
        <v>85</v>
      </c>
      <c r="J5" s="1" t="s">
        <v>190</v>
      </c>
      <c r="K5" s="167" t="s">
        <v>212</v>
      </c>
      <c r="L5" s="14"/>
    </row>
    <row r="6" spans="1:12" s="2" customFormat="1" ht="45" x14ac:dyDescent="0.25">
      <c r="A6" s="3" t="s">
        <v>79</v>
      </c>
      <c r="B6" s="20" t="s">
        <v>209</v>
      </c>
      <c r="C6" s="20" t="s">
        <v>78</v>
      </c>
      <c r="D6" s="30">
        <v>64500</v>
      </c>
      <c r="E6" s="20"/>
      <c r="F6" s="20"/>
      <c r="G6" s="20" t="s">
        <v>162</v>
      </c>
      <c r="H6" s="20" t="s">
        <v>145</v>
      </c>
      <c r="I6" s="1" t="s">
        <v>84</v>
      </c>
      <c r="J6" s="1" t="s">
        <v>191</v>
      </c>
      <c r="K6" s="167" t="s">
        <v>212</v>
      </c>
      <c r="L6" s="14"/>
    </row>
    <row r="7" spans="1:12" s="2" customFormat="1" ht="45" x14ac:dyDescent="0.25">
      <c r="A7" s="3" t="s">
        <v>76</v>
      </c>
      <c r="B7" s="20" t="s">
        <v>209</v>
      </c>
      <c r="C7" s="20" t="s">
        <v>78</v>
      </c>
      <c r="D7" s="28">
        <v>13825</v>
      </c>
      <c r="E7" s="20"/>
      <c r="F7" s="20"/>
      <c r="G7" s="20" t="s">
        <v>162</v>
      </c>
      <c r="H7" s="20" t="s">
        <v>145</v>
      </c>
      <c r="I7" s="1" t="s">
        <v>84</v>
      </c>
      <c r="J7" s="1" t="s">
        <v>192</v>
      </c>
      <c r="K7" s="167" t="s">
        <v>212</v>
      </c>
      <c r="L7" s="14"/>
    </row>
    <row r="8" spans="1:12" s="2" customFormat="1" ht="45" x14ac:dyDescent="0.25">
      <c r="A8" s="3" t="s">
        <v>77</v>
      </c>
      <c r="B8" s="20" t="s">
        <v>209</v>
      </c>
      <c r="C8" s="20" t="s">
        <v>78</v>
      </c>
      <c r="D8" s="28">
        <v>13825</v>
      </c>
      <c r="E8" s="20"/>
      <c r="F8" s="20"/>
      <c r="G8" s="20" t="s">
        <v>162</v>
      </c>
      <c r="H8" s="20" t="s">
        <v>145</v>
      </c>
      <c r="I8" s="1" t="s">
        <v>85</v>
      </c>
      <c r="J8" s="1" t="s">
        <v>193</v>
      </c>
      <c r="K8" s="167" t="s">
        <v>212</v>
      </c>
      <c r="L8" s="14"/>
    </row>
    <row r="9" spans="1:12" s="2" customFormat="1" ht="45" x14ac:dyDescent="0.25">
      <c r="A9" s="3" t="s">
        <v>80</v>
      </c>
      <c r="B9" s="20" t="s">
        <v>209</v>
      </c>
      <c r="C9" s="20" t="s">
        <v>78</v>
      </c>
      <c r="D9" s="28">
        <v>27650</v>
      </c>
      <c r="E9" s="20"/>
      <c r="F9" s="20"/>
      <c r="G9" s="20" t="s">
        <v>162</v>
      </c>
      <c r="H9" s="20" t="s">
        <v>145</v>
      </c>
      <c r="I9" s="1" t="s">
        <v>84</v>
      </c>
      <c r="J9" s="1" t="s">
        <v>194</v>
      </c>
      <c r="K9" s="167" t="s">
        <v>212</v>
      </c>
      <c r="L9" s="14"/>
    </row>
    <row r="10" spans="1:12" s="11" customFormat="1" x14ac:dyDescent="0.25">
      <c r="A10" s="9"/>
      <c r="B10" s="20"/>
      <c r="C10" s="31"/>
      <c r="D10" s="32"/>
      <c r="E10" s="31"/>
      <c r="F10" s="31"/>
      <c r="G10" s="31"/>
      <c r="H10" s="31"/>
      <c r="I10" s="10"/>
      <c r="J10" s="10"/>
      <c r="K10" s="31"/>
      <c r="L10" s="17"/>
    </row>
    <row r="11" spans="1:12" ht="15.75" x14ac:dyDescent="0.25">
      <c r="A11" s="159" t="s">
        <v>170</v>
      </c>
      <c r="B11" s="20"/>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34998626667073579"/>
  </sheetPr>
  <dimension ref="A1:P30"/>
  <sheetViews>
    <sheetView zoomScale="85" zoomScaleNormal="85" workbookViewId="0">
      <pane ySplit="4" topLeftCell="A5" activePane="bottomLeft" state="frozen"/>
      <selection pane="bottomLeft" activeCell="Q23" sqref="Q23"/>
    </sheetView>
  </sheetViews>
  <sheetFormatPr defaultRowHeight="15" x14ac:dyDescent="0.25"/>
  <cols>
    <col min="1" max="1" width="12.28515625" customWidth="1"/>
    <col min="2" max="5" width="17.7109375" customWidth="1"/>
    <col min="6" max="6" width="14.85546875" customWidth="1"/>
  </cols>
  <sheetData>
    <row r="1" spans="1:12" s="99" customFormat="1" ht="26.25" x14ac:dyDescent="0.4">
      <c r="A1" s="98" t="s">
        <v>0</v>
      </c>
      <c r="J1" s="100"/>
      <c r="K1" s="101"/>
    </row>
    <row r="2" spans="1:12" s="88" customFormat="1" ht="42" customHeight="1" x14ac:dyDescent="0.45">
      <c r="A2" s="106" t="s">
        <v>136</v>
      </c>
      <c r="E2" s="89"/>
    </row>
    <row r="3" spans="1:12" s="88" customFormat="1" ht="18" customHeight="1" x14ac:dyDescent="0.45">
      <c r="A3" s="106"/>
      <c r="E3" s="89"/>
    </row>
    <row r="4" spans="1:12" s="93" customFormat="1" ht="39" thickBot="1" x14ac:dyDescent="0.3">
      <c r="A4" s="117" t="s">
        <v>98</v>
      </c>
      <c r="B4" s="118" t="s">
        <v>116</v>
      </c>
      <c r="C4" s="118" t="s">
        <v>117</v>
      </c>
      <c r="D4" s="119" t="s">
        <v>118</v>
      </c>
      <c r="E4" s="119" t="s">
        <v>119</v>
      </c>
      <c r="F4" s="91"/>
      <c r="G4" s="91"/>
      <c r="H4" s="91"/>
      <c r="I4" s="90"/>
      <c r="J4" s="91"/>
      <c r="K4" s="90"/>
      <c r="L4" s="90"/>
    </row>
    <row r="5" spans="1:12" ht="16.5" customHeight="1" x14ac:dyDescent="0.25">
      <c r="A5" s="127">
        <v>50</v>
      </c>
      <c r="B5" s="128">
        <v>155</v>
      </c>
      <c r="C5" s="129"/>
      <c r="D5" s="130">
        <v>62</v>
      </c>
      <c r="E5" s="131"/>
      <c r="F5" s="116"/>
    </row>
    <row r="6" spans="1:12" ht="16.5" customHeight="1" x14ac:dyDescent="0.25">
      <c r="A6" s="120">
        <v>51</v>
      </c>
      <c r="B6" s="121">
        <v>483</v>
      </c>
      <c r="C6" s="123">
        <v>328</v>
      </c>
      <c r="D6" s="122">
        <v>192</v>
      </c>
      <c r="E6" s="124">
        <v>130</v>
      </c>
      <c r="F6" s="116"/>
    </row>
    <row r="7" spans="1:12" ht="16.5" customHeight="1" x14ac:dyDescent="0.25">
      <c r="A7" s="120">
        <v>52</v>
      </c>
      <c r="B7" s="121">
        <v>985</v>
      </c>
      <c r="C7" s="123">
        <v>502</v>
      </c>
      <c r="D7" s="122">
        <v>389</v>
      </c>
      <c r="E7" s="124">
        <v>197</v>
      </c>
      <c r="F7" s="116"/>
    </row>
    <row r="8" spans="1:12" ht="16.5" customHeight="1" x14ac:dyDescent="0.25">
      <c r="A8" s="120">
        <v>53</v>
      </c>
      <c r="B8" s="125">
        <v>1660</v>
      </c>
      <c r="C8" s="123">
        <v>675</v>
      </c>
      <c r="D8" s="122">
        <v>653</v>
      </c>
      <c r="E8" s="124">
        <v>264</v>
      </c>
      <c r="F8" s="116"/>
    </row>
    <row r="9" spans="1:12" ht="16.5" customHeight="1" x14ac:dyDescent="0.25">
      <c r="A9" s="120">
        <v>54</v>
      </c>
      <c r="B9" s="125">
        <v>2508</v>
      </c>
      <c r="C9" s="123">
        <v>848</v>
      </c>
      <c r="D9" s="122">
        <v>985</v>
      </c>
      <c r="E9" s="124">
        <v>332</v>
      </c>
      <c r="F9" s="116"/>
    </row>
    <row r="10" spans="1:12" ht="16.5" customHeight="1" x14ac:dyDescent="0.25">
      <c r="A10" s="120">
        <v>55</v>
      </c>
      <c r="B10" s="121">
        <v>3529</v>
      </c>
      <c r="C10" s="123">
        <v>1021</v>
      </c>
      <c r="D10" s="126">
        <v>1383</v>
      </c>
      <c r="E10" s="124">
        <v>398</v>
      </c>
      <c r="F10" s="116"/>
    </row>
    <row r="11" spans="1:12" ht="16.5" customHeight="1" x14ac:dyDescent="0.25">
      <c r="A11" s="120">
        <v>56</v>
      </c>
      <c r="B11" s="125">
        <v>4723</v>
      </c>
      <c r="C11" s="123">
        <v>1194</v>
      </c>
      <c r="D11" s="126">
        <v>1849</v>
      </c>
      <c r="E11" s="124">
        <v>466</v>
      </c>
      <c r="F11" s="116"/>
    </row>
    <row r="12" spans="1:12" ht="16.5" customHeight="1" x14ac:dyDescent="0.25">
      <c r="A12" s="120">
        <v>57</v>
      </c>
      <c r="B12" s="125">
        <v>6091</v>
      </c>
      <c r="C12" s="123">
        <v>1368</v>
      </c>
      <c r="D12" s="126">
        <v>2383</v>
      </c>
      <c r="E12" s="124">
        <v>534</v>
      </c>
      <c r="F12" s="116"/>
    </row>
    <row r="13" spans="1:12" ht="16.5" customHeight="1" x14ac:dyDescent="0.25">
      <c r="A13" s="120">
        <v>58</v>
      </c>
      <c r="B13" s="125">
        <v>7700</v>
      </c>
      <c r="C13" s="123">
        <v>1609</v>
      </c>
      <c r="D13" s="126">
        <v>3051</v>
      </c>
      <c r="E13" s="124">
        <v>668</v>
      </c>
      <c r="F13" s="116"/>
    </row>
    <row r="14" spans="1:12" ht="16.5" customHeight="1" x14ac:dyDescent="0.25">
      <c r="A14" s="120">
        <v>59</v>
      </c>
      <c r="B14" s="125">
        <v>9469</v>
      </c>
      <c r="C14" s="123">
        <v>1769</v>
      </c>
      <c r="D14" s="126">
        <v>3774</v>
      </c>
      <c r="E14" s="124">
        <v>723</v>
      </c>
      <c r="F14" s="116"/>
    </row>
    <row r="15" spans="1:12" ht="16.5" customHeight="1" x14ac:dyDescent="0.25">
      <c r="A15" s="120">
        <v>60</v>
      </c>
      <c r="B15" s="125">
        <v>11439</v>
      </c>
      <c r="C15" s="123">
        <v>1970</v>
      </c>
      <c r="D15" s="126">
        <v>4591</v>
      </c>
      <c r="E15" s="124">
        <v>817</v>
      </c>
      <c r="F15" s="116"/>
    </row>
    <row r="16" spans="1:12" ht="16.5" customHeight="1" x14ac:dyDescent="0.25">
      <c r="A16" s="120">
        <v>61</v>
      </c>
      <c r="B16" s="125">
        <v>13595</v>
      </c>
      <c r="C16" s="123">
        <v>2156</v>
      </c>
      <c r="D16" s="126">
        <v>5489</v>
      </c>
      <c r="E16" s="124">
        <v>898</v>
      </c>
      <c r="F16" s="116"/>
    </row>
    <row r="17" spans="1:16" ht="16.5" customHeight="1" x14ac:dyDescent="0.25">
      <c r="A17" s="120">
        <v>62</v>
      </c>
      <c r="B17" s="125">
        <v>15952</v>
      </c>
      <c r="C17" s="123">
        <v>2357</v>
      </c>
      <c r="D17" s="126">
        <v>6481</v>
      </c>
      <c r="E17" s="124">
        <v>992</v>
      </c>
      <c r="F17" s="116"/>
      <c r="P17" s="171" t="s">
        <v>222</v>
      </c>
    </row>
    <row r="18" spans="1:16" ht="16.5" customHeight="1" x14ac:dyDescent="0.25">
      <c r="A18" s="120">
        <v>63</v>
      </c>
      <c r="B18" s="125">
        <v>18509</v>
      </c>
      <c r="C18" s="123">
        <v>2557</v>
      </c>
      <c r="D18" s="126">
        <v>7568</v>
      </c>
      <c r="E18" s="124">
        <v>1087</v>
      </c>
      <c r="F18" s="116"/>
    </row>
    <row r="19" spans="1:16" ht="16.5" customHeight="1" x14ac:dyDescent="0.25">
      <c r="A19" s="120">
        <v>64</v>
      </c>
      <c r="B19" s="125">
        <v>21254</v>
      </c>
      <c r="C19" s="123">
        <v>2745</v>
      </c>
      <c r="D19" s="126">
        <v>8737</v>
      </c>
      <c r="E19" s="124">
        <v>1169</v>
      </c>
      <c r="F19" s="116"/>
    </row>
    <row r="20" spans="1:16" ht="16.5" customHeight="1" x14ac:dyDescent="0.25">
      <c r="A20" s="120">
        <v>65</v>
      </c>
      <c r="B20" s="125">
        <v>24185</v>
      </c>
      <c r="C20" s="123">
        <v>2931</v>
      </c>
      <c r="D20" s="126">
        <v>9986</v>
      </c>
      <c r="E20" s="124">
        <v>1249</v>
      </c>
      <c r="F20" s="116"/>
    </row>
    <row r="21" spans="1:16" ht="16.5" customHeight="1" x14ac:dyDescent="0.25">
      <c r="A21" s="120">
        <v>66</v>
      </c>
      <c r="B21" s="125">
        <v>27317</v>
      </c>
      <c r="C21" s="123">
        <v>3132</v>
      </c>
      <c r="D21" s="126">
        <v>11329</v>
      </c>
      <c r="E21" s="124">
        <v>1343</v>
      </c>
      <c r="F21" s="116"/>
    </row>
    <row r="22" spans="1:16" ht="16.5" customHeight="1" x14ac:dyDescent="0.25">
      <c r="A22" s="120">
        <v>67</v>
      </c>
      <c r="B22" s="125">
        <v>30649</v>
      </c>
      <c r="C22" s="123">
        <v>3332</v>
      </c>
      <c r="D22" s="126">
        <v>12767</v>
      </c>
      <c r="E22" s="124">
        <v>1438</v>
      </c>
      <c r="F22" s="116"/>
    </row>
    <row r="23" spans="1:16" ht="16.5" customHeight="1" x14ac:dyDescent="0.25">
      <c r="A23" s="120">
        <v>68</v>
      </c>
      <c r="B23" s="125">
        <v>34182</v>
      </c>
      <c r="C23" s="123">
        <v>3533</v>
      </c>
      <c r="D23" s="126">
        <v>14300</v>
      </c>
      <c r="E23" s="124">
        <v>1533</v>
      </c>
      <c r="F23" s="116"/>
    </row>
    <row r="24" spans="1:16" ht="16.5" customHeight="1" x14ac:dyDescent="0.25">
      <c r="A24" s="120">
        <v>69</v>
      </c>
      <c r="B24" s="125">
        <v>37905</v>
      </c>
      <c r="C24" s="123">
        <v>3723</v>
      </c>
      <c r="D24" s="126">
        <v>15917</v>
      </c>
      <c r="E24" s="124">
        <v>1617</v>
      </c>
      <c r="F24" s="116"/>
    </row>
    <row r="25" spans="1:16" ht="16.5" customHeight="1" x14ac:dyDescent="0.25">
      <c r="A25" s="120">
        <v>70</v>
      </c>
      <c r="B25" s="125">
        <v>41845</v>
      </c>
      <c r="C25" s="123">
        <v>3940</v>
      </c>
      <c r="D25" s="126">
        <v>17645</v>
      </c>
      <c r="E25" s="124">
        <v>1728</v>
      </c>
      <c r="F25" s="116"/>
    </row>
    <row r="26" spans="1:16" ht="16.5" customHeight="1" x14ac:dyDescent="0.25">
      <c r="A26" s="120">
        <v>71</v>
      </c>
      <c r="B26" s="125">
        <v>45972</v>
      </c>
      <c r="C26" s="123">
        <v>4127</v>
      </c>
      <c r="D26" s="126">
        <v>19454</v>
      </c>
      <c r="E26" s="124">
        <v>1809</v>
      </c>
      <c r="F26" s="116"/>
    </row>
    <row r="27" spans="1:16" ht="16.5" customHeight="1" x14ac:dyDescent="0.25">
      <c r="A27" s="120">
        <v>72</v>
      </c>
      <c r="B27" s="125">
        <v>50300</v>
      </c>
      <c r="C27" s="123">
        <v>4328</v>
      </c>
      <c r="D27" s="126">
        <v>21358</v>
      </c>
      <c r="E27" s="124">
        <v>1904</v>
      </c>
      <c r="F27" s="116"/>
    </row>
    <row r="28" spans="1:16" ht="16.5" customHeight="1" x14ac:dyDescent="0.25">
      <c r="A28" s="120">
        <v>73</v>
      </c>
      <c r="B28" s="125">
        <v>54828</v>
      </c>
      <c r="C28" s="123">
        <v>4528</v>
      </c>
      <c r="D28" s="126">
        <v>23356</v>
      </c>
      <c r="E28" s="124">
        <v>1998</v>
      </c>
      <c r="F28" s="116"/>
    </row>
    <row r="29" spans="1:16" ht="16.5" customHeight="1" x14ac:dyDescent="0.25">
      <c r="A29" s="120">
        <v>74</v>
      </c>
      <c r="B29" s="125">
        <v>59557</v>
      </c>
      <c r="C29" s="123">
        <v>4729</v>
      </c>
      <c r="D29" s="126">
        <v>25449</v>
      </c>
      <c r="E29" s="124">
        <v>2093</v>
      </c>
      <c r="F29" s="116"/>
    </row>
    <row r="30" spans="1:16" ht="16.5" customHeight="1" x14ac:dyDescent="0.25">
      <c r="A30" s="120">
        <v>75</v>
      </c>
      <c r="B30" s="125">
        <v>64500</v>
      </c>
      <c r="C30" s="123">
        <v>4943</v>
      </c>
      <c r="D30" s="126">
        <v>27650</v>
      </c>
      <c r="E30" s="124">
        <v>2201</v>
      </c>
      <c r="F30" s="116"/>
      <c r="P30" s="171" t="s">
        <v>222</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L20"/>
  <sheetViews>
    <sheetView zoomScale="80" zoomScaleNormal="80" workbookViewId="0">
      <pane ySplit="3" topLeftCell="A4" activePane="bottomLeft" state="frozen"/>
      <selection pane="bottomLeft" activeCell="G3" sqref="G3"/>
    </sheetView>
  </sheetViews>
  <sheetFormatPr defaultRowHeight="15" x14ac:dyDescent="0.25"/>
  <cols>
    <col min="1" max="1" width="24.42578125" customWidth="1"/>
    <col min="2" max="2" width="22" style="26" bestFit="1" customWidth="1"/>
    <col min="3" max="3" width="15.7109375" style="23" customWidth="1"/>
    <col min="4" max="4" width="15.5703125" style="23" customWidth="1"/>
    <col min="5" max="6" width="11.140625" style="23" customWidth="1"/>
    <col min="7" max="7" width="16.7109375" style="23" customWidth="1"/>
    <col min="8" max="8" width="24.42578125" style="23" bestFit="1" customWidth="1"/>
    <col min="9" max="9" width="56.5703125" customWidth="1"/>
    <col min="10" max="10" width="29.42578125" customWidth="1"/>
    <col min="11" max="11" width="21.42578125" customWidth="1"/>
    <col min="12" max="12" width="43.28515625" customWidth="1"/>
  </cols>
  <sheetData>
    <row r="1" spans="1:12" s="95" customFormat="1" ht="26.25" x14ac:dyDescent="0.4">
      <c r="A1" s="94" t="s">
        <v>0</v>
      </c>
      <c r="I1" s="96"/>
    </row>
    <row r="2" spans="1:12" s="82" customFormat="1" ht="45.75" customHeight="1" x14ac:dyDescent="0.45">
      <c r="A2" s="132" t="s">
        <v>99</v>
      </c>
      <c r="B2" s="166"/>
      <c r="D2" s="83"/>
    </row>
    <row r="3" spans="1:12" s="87" customFormat="1" ht="48" thickBot="1" x14ac:dyDescent="0.3">
      <c r="A3" s="84" t="s">
        <v>1</v>
      </c>
      <c r="B3" s="85" t="s">
        <v>197</v>
      </c>
      <c r="C3" s="84" t="s">
        <v>2</v>
      </c>
      <c r="D3" s="86" t="s">
        <v>134</v>
      </c>
      <c r="E3" s="85" t="s">
        <v>133</v>
      </c>
      <c r="F3" s="85" t="s">
        <v>132</v>
      </c>
      <c r="G3" s="85" t="s">
        <v>121</v>
      </c>
      <c r="H3" s="85" t="s">
        <v>120</v>
      </c>
      <c r="I3" s="84" t="s">
        <v>81</v>
      </c>
      <c r="J3" s="84" t="s">
        <v>3</v>
      </c>
      <c r="K3" s="84" t="s">
        <v>198</v>
      </c>
      <c r="L3" s="84" t="s">
        <v>4</v>
      </c>
    </row>
    <row r="4" spans="1:12" s="2" customFormat="1" ht="75" x14ac:dyDescent="0.25">
      <c r="A4" s="144" t="s">
        <v>129</v>
      </c>
      <c r="B4" s="20" t="s">
        <v>210</v>
      </c>
      <c r="C4" s="40" t="s">
        <v>91</v>
      </c>
      <c r="D4" s="145">
        <v>24000000</v>
      </c>
      <c r="E4" s="20"/>
      <c r="F4" s="20"/>
      <c r="G4" s="20" t="s">
        <v>163</v>
      </c>
      <c r="H4" s="20" t="s">
        <v>145</v>
      </c>
      <c r="I4" s="144" t="s">
        <v>93</v>
      </c>
      <c r="J4" s="1" t="s">
        <v>188</v>
      </c>
      <c r="K4" s="167" t="s">
        <v>212</v>
      </c>
      <c r="L4" s="144" t="s">
        <v>165</v>
      </c>
    </row>
    <row r="5" spans="1:12" s="2" customFormat="1" ht="45" x14ac:dyDescent="0.25">
      <c r="A5" s="144" t="s">
        <v>144</v>
      </c>
      <c r="B5" s="20" t="s">
        <v>210</v>
      </c>
      <c r="C5" s="40" t="s">
        <v>92</v>
      </c>
      <c r="D5" s="145">
        <v>4000000</v>
      </c>
      <c r="E5" s="20"/>
      <c r="F5" s="20"/>
      <c r="G5" s="20" t="s">
        <v>163</v>
      </c>
      <c r="H5" s="20" t="s">
        <v>145</v>
      </c>
      <c r="I5" s="144" t="s">
        <v>164</v>
      </c>
      <c r="J5" s="1" t="s">
        <v>188</v>
      </c>
      <c r="K5" s="167" t="s">
        <v>212</v>
      </c>
      <c r="L5" s="144" t="s">
        <v>165</v>
      </c>
    </row>
    <row r="6" spans="1:12" s="2" customFormat="1" ht="45" x14ac:dyDescent="0.25">
      <c r="A6" s="144" t="s">
        <v>143</v>
      </c>
      <c r="B6" s="20" t="s">
        <v>210</v>
      </c>
      <c r="C6" s="40" t="s">
        <v>92</v>
      </c>
      <c r="D6" s="145">
        <v>160000</v>
      </c>
      <c r="E6" s="20"/>
      <c r="F6" s="20"/>
      <c r="G6" s="20" t="s">
        <v>163</v>
      </c>
      <c r="H6" s="20" t="s">
        <v>145</v>
      </c>
      <c r="I6" s="144" t="s">
        <v>164</v>
      </c>
      <c r="J6" s="1" t="s">
        <v>188</v>
      </c>
      <c r="K6" s="167" t="s">
        <v>212</v>
      </c>
      <c r="L6" s="144" t="s">
        <v>165</v>
      </c>
    </row>
    <row r="7" spans="1:12" s="148" customFormat="1" ht="45" x14ac:dyDescent="0.25">
      <c r="A7" s="144" t="s">
        <v>128</v>
      </c>
      <c r="B7" s="146" t="s">
        <v>211</v>
      </c>
      <c r="C7" s="146" t="s">
        <v>126</v>
      </c>
      <c r="D7" s="145">
        <v>1000000</v>
      </c>
      <c r="E7" s="146" t="s">
        <v>122</v>
      </c>
      <c r="F7" s="146" t="s">
        <v>123</v>
      </c>
      <c r="G7" s="20" t="s">
        <v>163</v>
      </c>
      <c r="H7" s="20" t="s">
        <v>145</v>
      </c>
      <c r="I7" s="144" t="s">
        <v>166</v>
      </c>
      <c r="J7" s="147" t="s">
        <v>167</v>
      </c>
      <c r="K7" s="167" t="s">
        <v>212</v>
      </c>
      <c r="L7" s="144" t="s">
        <v>165</v>
      </c>
    </row>
    <row r="8" spans="1:12" s="148" customFormat="1" ht="45" x14ac:dyDescent="0.25">
      <c r="A8" s="144" t="s">
        <v>135</v>
      </c>
      <c r="B8" s="146" t="s">
        <v>211</v>
      </c>
      <c r="C8" s="146" t="s">
        <v>127</v>
      </c>
      <c r="D8" s="145">
        <v>2100000</v>
      </c>
      <c r="E8" s="146" t="s">
        <v>124</v>
      </c>
      <c r="F8" s="146" t="s">
        <v>125</v>
      </c>
      <c r="G8" s="20" t="s">
        <v>163</v>
      </c>
      <c r="H8" s="20" t="s">
        <v>145</v>
      </c>
      <c r="I8" s="144" t="s">
        <v>166</v>
      </c>
      <c r="J8" s="147" t="s">
        <v>167</v>
      </c>
      <c r="K8" s="167" t="s">
        <v>212</v>
      </c>
      <c r="L8" s="144" t="s">
        <v>165</v>
      </c>
    </row>
    <row r="9" spans="1:12" s="148" customFormat="1" x14ac:dyDescent="0.25">
      <c r="A9" s="144"/>
      <c r="B9" s="149"/>
      <c r="C9" s="40"/>
      <c r="D9" s="150"/>
      <c r="E9" s="151"/>
      <c r="F9" s="151"/>
      <c r="G9" s="31"/>
      <c r="H9" s="31"/>
      <c r="I9" s="152"/>
      <c r="J9" s="153"/>
      <c r="K9" s="1"/>
      <c r="L9" s="154"/>
    </row>
    <row r="10" spans="1:12" s="148" customFormat="1" x14ac:dyDescent="0.25">
      <c r="B10" s="149"/>
      <c r="C10" s="151"/>
      <c r="D10" s="151"/>
      <c r="E10" s="151"/>
      <c r="F10" s="151"/>
      <c r="G10" s="151"/>
      <c r="H10" s="151"/>
      <c r="K10" s="1"/>
    </row>
    <row r="11" spans="1:12" x14ac:dyDescent="0.25">
      <c r="K11" s="1"/>
    </row>
    <row r="12" spans="1:12" x14ac:dyDescent="0.25">
      <c r="K12" s="1"/>
    </row>
    <row r="13" spans="1:12" x14ac:dyDescent="0.25">
      <c r="K13" s="1"/>
    </row>
    <row r="14" spans="1:12" x14ac:dyDescent="0.25">
      <c r="K14" s="1"/>
    </row>
    <row r="15" spans="1:12" x14ac:dyDescent="0.25">
      <c r="K15" s="1"/>
    </row>
    <row r="16" spans="1:12" x14ac:dyDescent="0.25">
      <c r="K16" s="1"/>
    </row>
    <row r="17" spans="11:11" x14ac:dyDescent="0.25">
      <c r="K17" s="163"/>
    </row>
    <row r="18" spans="11:11" x14ac:dyDescent="0.25">
      <c r="K18" s="163"/>
    </row>
    <row r="20" spans="11:11" x14ac:dyDescent="0.25">
      <c r="K20" s="1"/>
    </row>
  </sheetData>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52"/>
  <sheetViews>
    <sheetView topLeftCell="J1" zoomScale="85" zoomScaleNormal="85" workbookViewId="0">
      <pane ySplit="3" topLeftCell="A4" activePane="bottomLeft" state="frozen"/>
      <selection pane="bottomLeft" activeCell="K5" sqref="K5"/>
    </sheetView>
  </sheetViews>
  <sheetFormatPr defaultColWidth="9.140625" defaultRowHeight="15" x14ac:dyDescent="0.25"/>
  <cols>
    <col min="1" max="1" width="15.28515625" style="44" customWidth="1"/>
    <col min="2" max="2" width="35.85546875" style="42" customWidth="1"/>
    <col min="3" max="3" width="21" style="43" customWidth="1"/>
    <col min="4" max="7" width="11.28515625" style="43" customWidth="1"/>
    <col min="8" max="8" width="24.42578125" style="48" customWidth="1"/>
    <col min="9" max="9" width="35.140625" style="44" customWidth="1"/>
    <col min="10" max="11" width="35.140625" style="45" customWidth="1"/>
    <col min="12" max="12" width="31.42578125" style="44" customWidth="1"/>
    <col min="13" max="16384" width="9.140625" style="44"/>
  </cols>
  <sheetData>
    <row r="1" spans="1:13" s="95" customFormat="1" ht="26.25" x14ac:dyDescent="0.4">
      <c r="A1" s="94" t="s">
        <v>0</v>
      </c>
      <c r="I1" s="96"/>
    </row>
    <row r="2" spans="1:13" s="70" customFormat="1" ht="45.75" customHeight="1" x14ac:dyDescent="0.45">
      <c r="A2" s="102" t="s">
        <v>83</v>
      </c>
      <c r="E2" s="71"/>
    </row>
    <row r="3" spans="1:13" s="75" customFormat="1" ht="54.75" customHeight="1" thickBot="1" x14ac:dyDescent="0.3">
      <c r="A3" s="72" t="s">
        <v>60</v>
      </c>
      <c r="B3" s="72" t="s">
        <v>1</v>
      </c>
      <c r="C3" s="73" t="s">
        <v>197</v>
      </c>
      <c r="D3" s="72" t="s">
        <v>2</v>
      </c>
      <c r="E3" s="74" t="s">
        <v>134</v>
      </c>
      <c r="F3" s="73" t="s">
        <v>133</v>
      </c>
      <c r="G3" s="73" t="s">
        <v>201</v>
      </c>
      <c r="H3" s="73" t="s">
        <v>121</v>
      </c>
      <c r="I3" s="72" t="s">
        <v>81</v>
      </c>
      <c r="J3" s="72" t="s">
        <v>3</v>
      </c>
      <c r="K3" s="72" t="s">
        <v>198</v>
      </c>
      <c r="L3" s="72" t="s">
        <v>4</v>
      </c>
    </row>
    <row r="4" spans="1:13" s="55" customFormat="1" x14ac:dyDescent="0.25">
      <c r="A4" s="168" t="s">
        <v>34</v>
      </c>
      <c r="B4" s="56"/>
      <c r="C4" s="54"/>
      <c r="D4" s="54"/>
      <c r="E4" s="54"/>
      <c r="F4" s="54"/>
      <c r="G4" s="54"/>
      <c r="H4" s="155"/>
      <c r="J4" s="56"/>
      <c r="K4" s="56"/>
      <c r="L4" s="56"/>
      <c r="M4" s="57"/>
    </row>
    <row r="5" spans="1:13" ht="93" customHeight="1" x14ac:dyDescent="0.25">
      <c r="A5" s="169"/>
      <c r="B5" s="42" t="s">
        <v>67</v>
      </c>
      <c r="D5" s="46" t="s">
        <v>37</v>
      </c>
      <c r="E5" s="46">
        <v>5500</v>
      </c>
      <c r="F5" s="46"/>
      <c r="G5" s="46"/>
      <c r="H5" s="42" t="s">
        <v>168</v>
      </c>
      <c r="I5" s="45" t="s">
        <v>68</v>
      </c>
      <c r="J5" s="45" t="s">
        <v>39</v>
      </c>
      <c r="K5" s="47" t="s">
        <v>199</v>
      </c>
      <c r="L5" s="47"/>
      <c r="M5" s="47"/>
    </row>
    <row r="6" spans="1:13" ht="57" customHeight="1" x14ac:dyDescent="0.25">
      <c r="A6" s="168"/>
      <c r="B6" s="42" t="s">
        <v>69</v>
      </c>
      <c r="D6" s="46" t="s">
        <v>37</v>
      </c>
      <c r="E6" s="46">
        <v>5500</v>
      </c>
      <c r="F6" s="46"/>
      <c r="G6" s="46"/>
      <c r="H6" s="42" t="s">
        <v>168</v>
      </c>
      <c r="I6" s="45" t="s">
        <v>38</v>
      </c>
      <c r="J6" s="45" t="s">
        <v>39</v>
      </c>
      <c r="K6" s="47" t="s">
        <v>199</v>
      </c>
      <c r="L6" s="47"/>
      <c r="M6" s="47"/>
    </row>
    <row r="7" spans="1:13" ht="68.25" customHeight="1" x14ac:dyDescent="0.25">
      <c r="A7" s="168"/>
      <c r="B7" s="42" t="s">
        <v>70</v>
      </c>
      <c r="D7" s="46" t="s">
        <v>37</v>
      </c>
      <c r="E7" s="46">
        <v>4000</v>
      </c>
      <c r="F7" s="46">
        <v>3300</v>
      </c>
      <c r="G7" s="46">
        <v>6600</v>
      </c>
      <c r="H7" s="42" t="s">
        <v>168</v>
      </c>
      <c r="I7" s="45" t="s">
        <v>38</v>
      </c>
      <c r="J7" s="45" t="s">
        <v>39</v>
      </c>
      <c r="K7" s="47" t="s">
        <v>199</v>
      </c>
      <c r="M7" s="47"/>
    </row>
    <row r="8" spans="1:13" ht="68.25" customHeight="1" x14ac:dyDescent="0.25">
      <c r="A8" s="168"/>
      <c r="B8" s="42" t="s">
        <v>71</v>
      </c>
      <c r="D8" s="46" t="s">
        <v>37</v>
      </c>
      <c r="E8" s="46">
        <v>3500</v>
      </c>
      <c r="F8" s="46">
        <v>2900</v>
      </c>
      <c r="G8" s="46">
        <v>5800</v>
      </c>
      <c r="H8" s="42" t="s">
        <v>168</v>
      </c>
      <c r="I8" s="45" t="s">
        <v>38</v>
      </c>
      <c r="J8" s="45" t="s">
        <v>39</v>
      </c>
      <c r="K8" s="47" t="s">
        <v>199</v>
      </c>
      <c r="L8" s="47"/>
      <c r="M8" s="47"/>
    </row>
    <row r="9" spans="1:13" ht="68.25" customHeight="1" x14ac:dyDescent="0.25">
      <c r="A9" s="168"/>
      <c r="B9" s="42" t="s">
        <v>72</v>
      </c>
      <c r="D9" s="46" t="s">
        <v>37</v>
      </c>
      <c r="E9" s="46">
        <v>24000</v>
      </c>
      <c r="F9" s="46">
        <f>E9*2.5/3</f>
        <v>20000</v>
      </c>
      <c r="G9" s="46">
        <f>E9*5/3</f>
        <v>40000</v>
      </c>
      <c r="H9" s="42" t="s">
        <v>168</v>
      </c>
      <c r="I9" s="45" t="s">
        <v>38</v>
      </c>
      <c r="J9" s="45" t="s">
        <v>39</v>
      </c>
      <c r="K9" s="47" t="s">
        <v>199</v>
      </c>
      <c r="L9" s="47"/>
      <c r="M9" s="47"/>
    </row>
    <row r="10" spans="1:13" ht="68.25" customHeight="1" x14ac:dyDescent="0.25">
      <c r="A10" s="168"/>
      <c r="B10" s="42" t="s">
        <v>73</v>
      </c>
      <c r="D10" s="46" t="s">
        <v>37</v>
      </c>
      <c r="E10" s="46">
        <v>2500</v>
      </c>
      <c r="F10" s="46">
        <v>2000</v>
      </c>
      <c r="G10" s="46">
        <v>4100</v>
      </c>
      <c r="H10" s="42" t="s">
        <v>168</v>
      </c>
      <c r="I10" s="45" t="s">
        <v>38</v>
      </c>
      <c r="J10" s="45" t="s">
        <v>39</v>
      </c>
      <c r="K10" s="47" t="s">
        <v>199</v>
      </c>
      <c r="L10" s="45"/>
    </row>
    <row r="11" spans="1:13" x14ac:dyDescent="0.25">
      <c r="A11" s="168"/>
      <c r="H11" s="42"/>
      <c r="I11" s="45"/>
      <c r="L11" s="45"/>
    </row>
    <row r="12" spans="1:13" x14ac:dyDescent="0.25">
      <c r="A12" s="168"/>
      <c r="H12" s="42"/>
      <c r="I12" s="45"/>
    </row>
    <row r="13" spans="1:13" x14ac:dyDescent="0.25">
      <c r="A13" s="168"/>
      <c r="B13" s="41" t="s">
        <v>12</v>
      </c>
      <c r="H13" s="42"/>
      <c r="M13" s="47"/>
    </row>
    <row r="14" spans="1:13" ht="85.5" customHeight="1" x14ac:dyDescent="0.25">
      <c r="A14" s="168"/>
      <c r="B14" s="42" t="s">
        <v>40</v>
      </c>
      <c r="D14" s="46" t="s">
        <v>41</v>
      </c>
      <c r="E14" s="46">
        <v>4000</v>
      </c>
      <c r="F14" s="46">
        <v>2000</v>
      </c>
      <c r="G14" s="46">
        <v>6000</v>
      </c>
      <c r="H14" s="42" t="s">
        <v>168</v>
      </c>
      <c r="I14" s="45" t="s">
        <v>196</v>
      </c>
      <c r="J14" s="45" t="s">
        <v>42</v>
      </c>
      <c r="K14" s="47" t="s">
        <v>199</v>
      </c>
      <c r="L14" s="47"/>
    </row>
    <row r="15" spans="1:13" ht="30" x14ac:dyDescent="0.25">
      <c r="A15" s="169"/>
      <c r="B15" s="42" t="s">
        <v>14</v>
      </c>
      <c r="D15" s="46" t="s">
        <v>41</v>
      </c>
      <c r="E15" s="46">
        <v>6000</v>
      </c>
      <c r="F15" s="46">
        <v>2000</v>
      </c>
      <c r="G15" s="46">
        <v>7500</v>
      </c>
      <c r="H15" s="42" t="s">
        <v>168</v>
      </c>
      <c r="I15" s="45" t="s">
        <v>9</v>
      </c>
      <c r="J15" s="45" t="s">
        <v>9</v>
      </c>
      <c r="K15" s="47" t="s">
        <v>199</v>
      </c>
      <c r="L15" s="47"/>
    </row>
    <row r="16" spans="1:13" x14ac:dyDescent="0.25">
      <c r="A16" s="169"/>
      <c r="H16" s="42"/>
    </row>
    <row r="17" spans="1:13" x14ac:dyDescent="0.25">
      <c r="A17" s="169"/>
      <c r="H17" s="42"/>
    </row>
    <row r="18" spans="1:13" x14ac:dyDescent="0.25">
      <c r="A18" s="169"/>
      <c r="H18" s="42"/>
    </row>
    <row r="19" spans="1:13" x14ac:dyDescent="0.25">
      <c r="A19" s="170" t="s">
        <v>13</v>
      </c>
      <c r="B19" s="44"/>
      <c r="H19" s="42"/>
      <c r="M19" s="47"/>
    </row>
    <row r="20" spans="1:13" ht="54.75" customHeight="1" x14ac:dyDescent="0.25">
      <c r="A20" s="169"/>
      <c r="B20" s="49" t="s">
        <v>5</v>
      </c>
      <c r="C20" s="43">
        <f>'[1]Sort, enhet'!B38</f>
        <v>0</v>
      </c>
      <c r="D20" s="46" t="s">
        <v>6</v>
      </c>
      <c r="E20" s="46">
        <v>900</v>
      </c>
      <c r="F20" s="46">
        <v>400</v>
      </c>
      <c r="G20" s="46">
        <v>1500</v>
      </c>
      <c r="H20" s="42" t="s">
        <v>168</v>
      </c>
      <c r="I20" s="45" t="s">
        <v>7</v>
      </c>
      <c r="J20" s="45" t="s">
        <v>8</v>
      </c>
      <c r="K20" s="45" t="s">
        <v>199</v>
      </c>
      <c r="L20" s="47"/>
    </row>
    <row r="21" spans="1:13" x14ac:dyDescent="0.25">
      <c r="A21" s="169"/>
      <c r="B21" s="42" t="s">
        <v>10</v>
      </c>
      <c r="D21" s="162" t="s">
        <v>195</v>
      </c>
      <c r="E21" s="50">
        <v>1.5</v>
      </c>
      <c r="F21" s="50">
        <v>0.5</v>
      </c>
      <c r="G21" s="50">
        <v>3</v>
      </c>
      <c r="H21" s="42" t="s">
        <v>168</v>
      </c>
      <c r="I21" s="51" t="s">
        <v>9</v>
      </c>
      <c r="J21" s="47" t="s">
        <v>9</v>
      </c>
      <c r="K21" s="45" t="s">
        <v>199</v>
      </c>
    </row>
    <row r="22" spans="1:13" x14ac:dyDescent="0.25">
      <c r="A22" s="169"/>
      <c r="B22" s="42" t="s">
        <v>11</v>
      </c>
      <c r="D22" s="162" t="s">
        <v>195</v>
      </c>
      <c r="E22" s="50">
        <v>0.5</v>
      </c>
      <c r="F22" s="50">
        <v>0.16666666666666666</v>
      </c>
      <c r="G22" s="50">
        <v>1</v>
      </c>
      <c r="H22" s="42" t="s">
        <v>168</v>
      </c>
      <c r="I22" s="51" t="s">
        <v>9</v>
      </c>
      <c r="J22" s="47" t="s">
        <v>9</v>
      </c>
      <c r="K22" s="45" t="s">
        <v>199</v>
      </c>
    </row>
    <row r="23" spans="1:13" x14ac:dyDescent="0.25">
      <c r="A23" s="169"/>
      <c r="B23" s="42" t="s">
        <v>15</v>
      </c>
      <c r="D23" s="162" t="s">
        <v>195</v>
      </c>
      <c r="E23" s="50">
        <v>0.5</v>
      </c>
      <c r="F23" s="50">
        <v>0.16666666666666666</v>
      </c>
      <c r="G23" s="50">
        <v>1</v>
      </c>
      <c r="H23" s="42" t="s">
        <v>168</v>
      </c>
      <c r="I23" s="51" t="s">
        <v>9</v>
      </c>
      <c r="J23" s="47" t="s">
        <v>9</v>
      </c>
      <c r="K23" s="45" t="s">
        <v>199</v>
      </c>
    </row>
    <row r="24" spans="1:13" x14ac:dyDescent="0.25">
      <c r="A24" s="169"/>
      <c r="B24" s="42" t="s">
        <v>16</v>
      </c>
      <c r="D24" s="162" t="s">
        <v>195</v>
      </c>
      <c r="E24" s="50">
        <v>1.5</v>
      </c>
      <c r="F24" s="50">
        <v>0.5</v>
      </c>
      <c r="G24" s="50">
        <v>3</v>
      </c>
      <c r="H24" s="42" t="s">
        <v>168</v>
      </c>
      <c r="I24" s="51" t="s">
        <v>9</v>
      </c>
      <c r="J24" s="47" t="s">
        <v>9</v>
      </c>
      <c r="K24" s="45" t="s">
        <v>199</v>
      </c>
    </row>
    <row r="25" spans="1:13" x14ac:dyDescent="0.25">
      <c r="A25" s="169"/>
      <c r="B25" s="42" t="s">
        <v>17</v>
      </c>
      <c r="D25" s="162" t="s">
        <v>195</v>
      </c>
      <c r="E25" s="50">
        <v>3</v>
      </c>
      <c r="F25" s="50">
        <v>1</v>
      </c>
      <c r="G25" s="50">
        <v>6</v>
      </c>
      <c r="H25" s="42" t="s">
        <v>168</v>
      </c>
      <c r="I25" s="51" t="s">
        <v>9</v>
      </c>
      <c r="J25" s="47" t="s">
        <v>9</v>
      </c>
      <c r="K25" s="45" t="s">
        <v>199</v>
      </c>
    </row>
    <row r="26" spans="1:13" x14ac:dyDescent="0.25">
      <c r="A26" s="169"/>
      <c r="B26" s="42" t="s">
        <v>18</v>
      </c>
      <c r="D26" s="162" t="s">
        <v>195</v>
      </c>
      <c r="E26" s="50">
        <v>2.5</v>
      </c>
      <c r="F26" s="50">
        <v>0.83333333333333337</v>
      </c>
      <c r="G26" s="50">
        <v>5</v>
      </c>
      <c r="H26" s="42" t="s">
        <v>168</v>
      </c>
      <c r="I26" s="51" t="s">
        <v>9</v>
      </c>
      <c r="J26" s="47" t="s">
        <v>9</v>
      </c>
      <c r="K26" s="45" t="s">
        <v>199</v>
      </c>
    </row>
    <row r="27" spans="1:13" x14ac:dyDescent="0.25">
      <c r="A27" s="169"/>
      <c r="B27" s="42" t="s">
        <v>19</v>
      </c>
      <c r="D27" s="162" t="s">
        <v>195</v>
      </c>
      <c r="E27" s="50">
        <v>0.5</v>
      </c>
      <c r="F27" s="50">
        <v>0.16666666666666666</v>
      </c>
      <c r="G27" s="50">
        <v>1</v>
      </c>
      <c r="H27" s="42" t="s">
        <v>168</v>
      </c>
      <c r="I27" s="51" t="s">
        <v>9</v>
      </c>
      <c r="J27" s="47" t="s">
        <v>9</v>
      </c>
      <c r="K27" s="45" t="s">
        <v>199</v>
      </c>
    </row>
    <row r="28" spans="1:13" x14ac:dyDescent="0.25">
      <c r="A28" s="169"/>
      <c r="B28" s="42" t="s">
        <v>20</v>
      </c>
      <c r="D28" s="162" t="s">
        <v>195</v>
      </c>
      <c r="E28" s="50">
        <v>8</v>
      </c>
      <c r="F28" s="50">
        <v>2.6666666666666665</v>
      </c>
      <c r="G28" s="50">
        <v>16</v>
      </c>
      <c r="H28" s="42" t="s">
        <v>168</v>
      </c>
      <c r="I28" s="51" t="s">
        <v>9</v>
      </c>
      <c r="J28" s="47" t="s">
        <v>9</v>
      </c>
      <c r="K28" s="45" t="s">
        <v>199</v>
      </c>
    </row>
    <row r="29" spans="1:13" x14ac:dyDescent="0.25">
      <c r="A29" s="169"/>
      <c r="B29" s="42" t="s">
        <v>21</v>
      </c>
      <c r="D29" s="162" t="s">
        <v>6</v>
      </c>
      <c r="E29" s="52">
        <v>180</v>
      </c>
      <c r="F29" s="52">
        <v>60</v>
      </c>
      <c r="G29" s="52">
        <v>360</v>
      </c>
      <c r="H29" s="42" t="s">
        <v>168</v>
      </c>
      <c r="I29" s="51" t="s">
        <v>9</v>
      </c>
      <c r="J29" s="47" t="s">
        <v>9</v>
      </c>
      <c r="K29" s="45" t="s">
        <v>199</v>
      </c>
    </row>
    <row r="30" spans="1:13" x14ac:dyDescent="0.25">
      <c r="A30" s="169"/>
      <c r="B30" s="42" t="s">
        <v>22</v>
      </c>
      <c r="D30" s="162" t="s">
        <v>6</v>
      </c>
      <c r="E30" s="52">
        <v>400</v>
      </c>
      <c r="F30" s="52">
        <v>133.33333333333334</v>
      </c>
      <c r="G30" s="52">
        <v>800</v>
      </c>
      <c r="H30" s="42" t="s">
        <v>168</v>
      </c>
      <c r="I30" s="51" t="s">
        <v>9</v>
      </c>
      <c r="J30" s="47" t="s">
        <v>9</v>
      </c>
      <c r="K30" s="45" t="s">
        <v>199</v>
      </c>
    </row>
    <row r="31" spans="1:13" x14ac:dyDescent="0.25">
      <c r="A31" s="169"/>
      <c r="B31" s="42" t="s">
        <v>23</v>
      </c>
      <c r="D31" s="162" t="s">
        <v>6</v>
      </c>
      <c r="E31" s="52">
        <v>150</v>
      </c>
      <c r="F31" s="52">
        <v>50</v>
      </c>
      <c r="G31" s="52">
        <v>300</v>
      </c>
      <c r="H31" s="42" t="s">
        <v>168</v>
      </c>
      <c r="I31" s="51" t="s">
        <v>9</v>
      </c>
      <c r="J31" s="47" t="s">
        <v>9</v>
      </c>
      <c r="K31" s="45" t="s">
        <v>199</v>
      </c>
    </row>
    <row r="32" spans="1:13" x14ac:dyDescent="0.25">
      <c r="A32" s="169"/>
      <c r="B32" s="42" t="s">
        <v>24</v>
      </c>
      <c r="D32" s="162" t="s">
        <v>6</v>
      </c>
      <c r="E32" s="52">
        <v>100</v>
      </c>
      <c r="F32" s="52">
        <v>33.333333333333336</v>
      </c>
      <c r="G32" s="52">
        <v>200</v>
      </c>
      <c r="H32" s="42" t="s">
        <v>168</v>
      </c>
      <c r="I32" s="51" t="s">
        <v>9</v>
      </c>
      <c r="J32" s="47" t="s">
        <v>9</v>
      </c>
      <c r="K32" s="45" t="s">
        <v>199</v>
      </c>
    </row>
    <row r="33" spans="1:11" x14ac:dyDescent="0.25">
      <c r="A33" s="169"/>
      <c r="B33" s="53" t="s">
        <v>25</v>
      </c>
      <c r="D33" s="162" t="s">
        <v>6</v>
      </c>
      <c r="E33" s="52">
        <v>150</v>
      </c>
      <c r="F33" s="52">
        <v>50</v>
      </c>
      <c r="G33" s="52">
        <v>300</v>
      </c>
      <c r="H33" s="42" t="s">
        <v>168</v>
      </c>
      <c r="I33" s="51" t="s">
        <v>9</v>
      </c>
      <c r="J33" s="47" t="s">
        <v>9</v>
      </c>
      <c r="K33" s="45" t="s">
        <v>199</v>
      </c>
    </row>
    <row r="34" spans="1:11" x14ac:dyDescent="0.25">
      <c r="A34" s="169"/>
      <c r="B34" s="53" t="s">
        <v>26</v>
      </c>
      <c r="D34" s="162" t="s">
        <v>6</v>
      </c>
      <c r="E34" s="52">
        <v>175</v>
      </c>
      <c r="F34" s="52">
        <v>58.333333333333336</v>
      </c>
      <c r="G34" s="52">
        <v>350</v>
      </c>
      <c r="H34" s="42" t="s">
        <v>168</v>
      </c>
      <c r="I34" s="51" t="s">
        <v>9</v>
      </c>
      <c r="J34" s="47" t="s">
        <v>9</v>
      </c>
      <c r="K34" s="45" t="s">
        <v>199</v>
      </c>
    </row>
    <row r="35" spans="1:11" x14ac:dyDescent="0.25">
      <c r="A35" s="169"/>
      <c r="B35" s="53" t="s">
        <v>27</v>
      </c>
      <c r="D35" s="162" t="s">
        <v>6</v>
      </c>
      <c r="E35" s="52">
        <v>200</v>
      </c>
      <c r="F35" s="52">
        <v>66.666666666666671</v>
      </c>
      <c r="G35" s="52">
        <v>400</v>
      </c>
      <c r="H35" s="42" t="s">
        <v>168</v>
      </c>
      <c r="I35" s="51" t="s">
        <v>9</v>
      </c>
      <c r="J35" s="47" t="s">
        <v>9</v>
      </c>
      <c r="K35" s="45" t="s">
        <v>199</v>
      </c>
    </row>
    <row r="36" spans="1:11" x14ac:dyDescent="0.25">
      <c r="A36" s="169"/>
      <c r="B36" s="53" t="s">
        <v>28</v>
      </c>
      <c r="D36" s="162" t="s">
        <v>6</v>
      </c>
      <c r="E36" s="52">
        <v>200</v>
      </c>
      <c r="F36" s="52">
        <v>66.666666666666671</v>
      </c>
      <c r="G36" s="52">
        <v>400</v>
      </c>
      <c r="H36" s="42" t="s">
        <v>168</v>
      </c>
      <c r="I36" s="51"/>
      <c r="J36" s="47" t="s">
        <v>9</v>
      </c>
      <c r="K36" s="45" t="s">
        <v>199</v>
      </c>
    </row>
    <row r="37" spans="1:11" x14ac:dyDescent="0.25">
      <c r="A37" s="169"/>
      <c r="B37" s="53" t="s">
        <v>29</v>
      </c>
      <c r="D37" s="162" t="s">
        <v>6</v>
      </c>
      <c r="E37" s="52">
        <v>200</v>
      </c>
      <c r="F37" s="52">
        <v>66.666666666666671</v>
      </c>
      <c r="G37" s="52">
        <v>400</v>
      </c>
      <c r="H37" s="42" t="s">
        <v>168</v>
      </c>
      <c r="I37" s="45" t="s">
        <v>43</v>
      </c>
      <c r="J37" s="47" t="s">
        <v>9</v>
      </c>
      <c r="K37" s="45" t="s">
        <v>199</v>
      </c>
    </row>
    <row r="38" spans="1:11" x14ac:dyDescent="0.25">
      <c r="A38" s="169"/>
      <c r="B38" s="42" t="s">
        <v>30</v>
      </c>
      <c r="D38" s="162" t="s">
        <v>6</v>
      </c>
      <c r="E38" s="52">
        <v>200</v>
      </c>
      <c r="F38" s="52">
        <v>66.666666666666671</v>
      </c>
      <c r="G38" s="52">
        <v>400</v>
      </c>
      <c r="H38" s="42" t="s">
        <v>168</v>
      </c>
      <c r="I38" s="45" t="s">
        <v>44</v>
      </c>
      <c r="J38" s="47" t="s">
        <v>9</v>
      </c>
      <c r="K38" s="45" t="s">
        <v>199</v>
      </c>
    </row>
    <row r="39" spans="1:11" x14ac:dyDescent="0.25">
      <c r="A39" s="169"/>
      <c r="B39" s="42" t="s">
        <v>31</v>
      </c>
      <c r="D39" s="162" t="s">
        <v>6</v>
      </c>
      <c r="E39" s="52">
        <v>200</v>
      </c>
      <c r="F39" s="52">
        <v>66.666666666666671</v>
      </c>
      <c r="G39" s="52">
        <v>400</v>
      </c>
      <c r="H39" s="42" t="s">
        <v>168</v>
      </c>
      <c r="I39" s="51"/>
      <c r="J39" s="47" t="s">
        <v>9</v>
      </c>
      <c r="K39" s="45" t="s">
        <v>199</v>
      </c>
    </row>
    <row r="40" spans="1:11" x14ac:dyDescent="0.25">
      <c r="A40" s="169"/>
      <c r="B40" s="42" t="s">
        <v>32</v>
      </c>
      <c r="D40" s="162" t="s">
        <v>6</v>
      </c>
      <c r="E40" s="52">
        <v>200</v>
      </c>
      <c r="F40" s="52">
        <v>66.666666666666671</v>
      </c>
      <c r="G40" s="52">
        <v>400</v>
      </c>
      <c r="H40" s="42" t="s">
        <v>168</v>
      </c>
      <c r="I40" s="45" t="s">
        <v>45</v>
      </c>
      <c r="J40" s="47" t="s">
        <v>9</v>
      </c>
      <c r="K40" s="45" t="s">
        <v>199</v>
      </c>
    </row>
    <row r="41" spans="1:11" ht="30" x14ac:dyDescent="0.25">
      <c r="A41" s="169"/>
      <c r="B41" s="42" t="s">
        <v>33</v>
      </c>
      <c r="D41" s="162" t="s">
        <v>195</v>
      </c>
      <c r="E41" s="52">
        <v>400</v>
      </c>
      <c r="F41" s="52">
        <v>150</v>
      </c>
      <c r="G41" s="52">
        <v>800</v>
      </c>
      <c r="H41" s="42" t="s">
        <v>168</v>
      </c>
      <c r="I41" s="51"/>
      <c r="J41" s="47" t="s">
        <v>9</v>
      </c>
      <c r="K41" s="45" t="s">
        <v>199</v>
      </c>
    </row>
    <row r="42" spans="1:11" x14ac:dyDescent="0.25">
      <c r="A42" s="170" t="s">
        <v>62</v>
      </c>
      <c r="B42" s="44"/>
    </row>
    <row r="43" spans="1:11" x14ac:dyDescent="0.25">
      <c r="A43" s="170"/>
      <c r="B43" s="44" t="s">
        <v>86</v>
      </c>
    </row>
    <row r="44" spans="1:11" x14ac:dyDescent="0.25">
      <c r="A44" s="170"/>
      <c r="B44" s="44"/>
    </row>
    <row r="45" spans="1:11" x14ac:dyDescent="0.25">
      <c r="A45" s="170"/>
      <c r="B45" s="44"/>
    </row>
    <row r="46" spans="1:11" x14ac:dyDescent="0.25">
      <c r="A46" s="169" t="s">
        <v>88</v>
      </c>
    </row>
    <row r="47" spans="1:11" x14ac:dyDescent="0.25">
      <c r="A47" s="169"/>
    </row>
    <row r="48" spans="1:11" x14ac:dyDescent="0.25">
      <c r="A48" s="169"/>
    </row>
    <row r="49" spans="1:1" x14ac:dyDescent="0.25">
      <c r="A49" s="169" t="s">
        <v>89</v>
      </c>
    </row>
    <row r="50" spans="1:1" x14ac:dyDescent="0.25">
      <c r="A50" s="169"/>
    </row>
    <row r="51" spans="1:1" x14ac:dyDescent="0.25">
      <c r="A51" s="58"/>
    </row>
    <row r="52" spans="1:1" x14ac:dyDescent="0.25">
      <c r="A52" s="58"/>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election activeCell="A2" sqref="A2"/>
    </sheetView>
  </sheetViews>
  <sheetFormatPr defaultRowHeight="15" x14ac:dyDescent="0.25"/>
  <cols>
    <col min="1" max="1" width="11.28515625" customWidth="1"/>
  </cols>
  <sheetData>
    <row r="1" spans="1:1" ht="18.75" x14ac:dyDescent="0.3">
      <c r="A1" s="160" t="s">
        <v>3</v>
      </c>
    </row>
    <row r="2" spans="1:1" ht="15.75" x14ac:dyDescent="0.25">
      <c r="A2" s="161" t="s">
        <v>182</v>
      </c>
    </row>
    <row r="3" spans="1:1" ht="15.75" x14ac:dyDescent="0.25">
      <c r="A3" s="161" t="s">
        <v>183</v>
      </c>
    </row>
    <row r="4" spans="1:1" ht="15.75" x14ac:dyDescent="0.25">
      <c r="A4" s="161" t="s">
        <v>184</v>
      </c>
    </row>
    <row r="5" spans="1:1" ht="15.75" x14ac:dyDescent="0.25">
      <c r="A5" s="161" t="s">
        <v>185</v>
      </c>
    </row>
    <row r="6" spans="1:1" ht="15.75" x14ac:dyDescent="0.25">
      <c r="A6" s="161" t="s">
        <v>186</v>
      </c>
    </row>
    <row r="7" spans="1:1" ht="15.75" x14ac:dyDescent="0.25">
      <c r="A7" s="161" t="s">
        <v>187</v>
      </c>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9</vt:i4>
      </vt:variant>
    </vt:vector>
  </HeadingPairs>
  <TitlesOfParts>
    <vt:vector size="9" baseType="lpstr">
      <vt:lpstr>Intro</vt:lpstr>
      <vt:lpstr>Vattenföroreningar</vt:lpstr>
      <vt:lpstr>Luftföroreningar</vt:lpstr>
      <vt:lpstr>Kemikalier och tungmetaller</vt:lpstr>
      <vt:lpstr>Buller</vt:lpstr>
      <vt:lpstr>Buller, forts.</vt:lpstr>
      <vt:lpstr>Hälsa och olyckor</vt:lpstr>
      <vt:lpstr>Landskapsknutna värden</vt:lpstr>
      <vt:lpstr>Referenser</vt:lpstr>
    </vt:vector>
  </TitlesOfParts>
  <Company>Jordbruksverket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Prisdatabas - Samhällsekonomiska schablonvärden för miljö- och hälsoeffekter</dc:title>
  <dc:creator>Knut Per Hasund</dc:creator>
  <cp:lastModifiedBy>Jenny Wallström</cp:lastModifiedBy>
  <dcterms:created xsi:type="dcterms:W3CDTF">2013-06-05T07:59:04Z</dcterms:created>
  <dcterms:modified xsi:type="dcterms:W3CDTF">2017-11-28T19:47:06Z</dcterms:modified>
</cp:coreProperties>
</file>